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386" windowWidth="28290" windowHeight="10605" activeTab="0"/>
  </bookViews>
  <sheets>
    <sheet name="№1-мз" sheetId="1" r:id="rId1"/>
    <sheet name="№1-1мз" sheetId="2" r:id="rId2"/>
    <sheet name="№2-мз" sheetId="3" r:id="rId3"/>
    <sheet name="№2-1мз" sheetId="4" r:id="rId4"/>
    <sheet name="№3-мз" sheetId="5" r:id="rId5"/>
    <sheet name="№4-мз" sheetId="6" r:id="rId6"/>
    <sheet name="№5-мз" sheetId="7" r:id="rId7"/>
    <sheet name="№6-мз" sheetId="8" r:id="rId8"/>
    <sheet name="№7мз" sheetId="9" r:id="rId9"/>
    <sheet name="№8мз" sheetId="10" r:id="rId10"/>
    <sheet name="№9мз" sheetId="11" r:id="rId11"/>
  </sheets>
  <externalReferences>
    <externalReference r:id="rId14"/>
  </externalReferences>
  <definedNames>
    <definedName name="_xlnm.Print_Titles" localSheetId="1">'№1-1мз'!$7:$10</definedName>
    <definedName name="_xlnm.Print_Titles" localSheetId="0">'№1-мз'!$9:$12</definedName>
  </definedNames>
  <calcPr fullCalcOnLoad="1"/>
</workbook>
</file>

<file path=xl/sharedStrings.xml><?xml version="1.0" encoding="utf-8"?>
<sst xmlns="http://schemas.openxmlformats.org/spreadsheetml/2006/main" count="1150" uniqueCount="662">
  <si>
    <t>Сравнительная эффективность</t>
  </si>
  <si>
    <t>№</t>
  </si>
  <si>
    <t>№ п/п</t>
  </si>
  <si>
    <t>указать муниципальное образование</t>
  </si>
  <si>
    <t>(подпись)</t>
  </si>
  <si>
    <t>Наименование заказчика</t>
  </si>
  <si>
    <t>указать МО</t>
  </si>
  <si>
    <t>Номер документа</t>
  </si>
  <si>
    <t>Дата документа</t>
  </si>
  <si>
    <t>Наименование документа</t>
  </si>
  <si>
    <t>1</t>
  </si>
  <si>
    <t>2</t>
  </si>
  <si>
    <t>1.1</t>
  </si>
  <si>
    <t>1.2</t>
  </si>
  <si>
    <t>1.3</t>
  </si>
  <si>
    <t>3</t>
  </si>
  <si>
    <t>4</t>
  </si>
  <si>
    <t>в т.ч.</t>
  </si>
  <si>
    <t xml:space="preserve">% 
</t>
  </si>
  <si>
    <t>Х</t>
  </si>
  <si>
    <t xml:space="preserve"> по</t>
  </si>
  <si>
    <t xml:space="preserve"> Руководитель                                            _______________________________</t>
  </si>
  <si>
    <t>х</t>
  </si>
  <si>
    <t>Количество  лотов</t>
  </si>
  <si>
    <t>Среднее кол-во участников на 1 процедуру (лот)</t>
  </si>
  <si>
    <t>5</t>
  </si>
  <si>
    <t>Адрес</t>
  </si>
  <si>
    <t xml:space="preserve">Должность </t>
  </si>
  <si>
    <t>Наименование   главного распорядителя по заказчику</t>
  </si>
  <si>
    <t>ИНН ГРБС</t>
  </si>
  <si>
    <t>Наименование муниципального заказчика</t>
  </si>
  <si>
    <t>ИНН мун.заказчика</t>
  </si>
  <si>
    <t>Контактная информация (тел., факс)</t>
  </si>
  <si>
    <t>Должность руководителя</t>
  </si>
  <si>
    <t>ФИО руководителя заказчика</t>
  </si>
  <si>
    <t>Телефон контактного лица</t>
  </si>
  <si>
    <t>Контактное лицо (Ф.И.О., телефон)</t>
  </si>
  <si>
    <t>Приложение №1-мз</t>
  </si>
  <si>
    <t>Приложение №3-мз</t>
  </si>
  <si>
    <t>Приложение №4-мз</t>
  </si>
  <si>
    <t>Реестровый номер*</t>
  </si>
  <si>
    <t>Примечание</t>
  </si>
  <si>
    <t>* Реестровый номер - номер присвоенный муниципальному заказчику на сайте ugzko.ru в разделе "Реестр заказчиков", например №М01-01-001-00</t>
  </si>
  <si>
    <t>Примечание:</t>
  </si>
  <si>
    <t>Кол-во лотов к которым применялись антидемпинговые меры</t>
  </si>
  <si>
    <t>состоявшихся (2 и более допущенных заявок)</t>
  </si>
  <si>
    <t>1.4</t>
  </si>
  <si>
    <t>1.5</t>
  </si>
  <si>
    <t>1.6</t>
  </si>
  <si>
    <t>1.7</t>
  </si>
  <si>
    <t xml:space="preserve">Предварительный отбор </t>
  </si>
  <si>
    <t>тыс.руб.</t>
  </si>
  <si>
    <t xml:space="preserve"> Руководитель </t>
  </si>
  <si>
    <t>Итого по закупкам</t>
  </si>
  <si>
    <t>Указать по какому закону работают 44-ФЗ, 223-ФЗ</t>
  </si>
  <si>
    <t xml:space="preserve">Количество  процедур </t>
  </si>
  <si>
    <t>Всего объявленных</t>
  </si>
  <si>
    <t>в т.ч. завершенных</t>
  </si>
  <si>
    <t>Способ размещения (определения)</t>
  </si>
  <si>
    <t>Всего</t>
  </si>
  <si>
    <t>Приложение №5-мз</t>
  </si>
  <si>
    <t>в т.ч. Завершенных*</t>
  </si>
  <si>
    <t xml:space="preserve">Кто принял </t>
  </si>
  <si>
    <t xml:space="preserve"> </t>
  </si>
  <si>
    <t>Реестровый номер заказчика</t>
  </si>
  <si>
    <t>подпись</t>
  </si>
  <si>
    <t>Приложение № 6-мз</t>
  </si>
  <si>
    <t xml:space="preserve"> указать МО</t>
  </si>
  <si>
    <t>Наименование акта (постановление, распоряжение, приказ и др.)</t>
  </si>
  <si>
    <t>Основание для принятия (указать ссылку на закон 44-ФЗ)</t>
  </si>
  <si>
    <t xml:space="preserve">Примечание: * созданные  в соответствии со ст. 38 №44-ФЗ от 05.04.2013 </t>
  </si>
  <si>
    <t>Официальный эл.адрес</t>
  </si>
  <si>
    <t>Указать количество заказчиков, для которых уполномоченный орган определяет поставщиков (исполнителей, подрядчиков)</t>
  </si>
  <si>
    <t>Предложенная цена контрактов (с единственной допущенной заявкой), тыс.руб.</t>
  </si>
  <si>
    <t>Предложенная цена контрактов (с 2 и более допущенными заявками) , тыс.руб.</t>
  </si>
  <si>
    <t xml:space="preserve">Примечание:    </t>
  </si>
  <si>
    <t>6</t>
  </si>
  <si>
    <t>7</t>
  </si>
  <si>
    <t>ФИО (полностью)</t>
  </si>
  <si>
    <t>Должность контактного лица</t>
  </si>
  <si>
    <t>ФИО контактного лица</t>
  </si>
  <si>
    <t>Указать каким образом размещаются закупки (ч/з уполномоченный орган, самостоятельно, спец.организацию или др.)</t>
  </si>
  <si>
    <t>Наименование органа через который размещаются закупки</t>
  </si>
  <si>
    <t>Всего по МО</t>
  </si>
  <si>
    <t>в т.ч. при привлечении субподрядчиков, соисполнителей из числа СМП, СОНО***</t>
  </si>
  <si>
    <t>Наименование</t>
  </si>
  <si>
    <t>Контрактная служба</t>
  </si>
  <si>
    <t xml:space="preserve">Кол-во человек </t>
  </si>
  <si>
    <t>Контрактный управляющий</t>
  </si>
  <si>
    <t>Кол-во заказчиков</t>
  </si>
  <si>
    <t>Количество</t>
  </si>
  <si>
    <t>Предоставляемые преимущества</t>
  </si>
  <si>
    <t>Объявленные закупки  с предоставлением преимуществ</t>
  </si>
  <si>
    <t>Заключенные контракты по объявленным закупкам с предоставлением преимуществ</t>
  </si>
  <si>
    <t>Контракты,  заключенные с предоставленными преимуществами</t>
  </si>
  <si>
    <t>НМЦК (тыс.руб.)</t>
  </si>
  <si>
    <t>Сумма (тыс.руб.)</t>
  </si>
  <si>
    <t>Суммы (тыс.руб.)</t>
  </si>
  <si>
    <t>Предоставление преимуществ учреждениям и предприятиям уголовно-исполнительной системы (ст. 28 44-ФЗ)</t>
  </si>
  <si>
    <t>Предоставление преимуществ организациям инвалидов  (ст. 29 44-ФЗ)</t>
  </si>
  <si>
    <t>Приложение №1-1-мз</t>
  </si>
  <si>
    <t>Способы определения поставщиков (исполнителей, подрядчиков)</t>
  </si>
  <si>
    <t>Общее количество заказчиков, для которых проводились совместные закупки</t>
  </si>
  <si>
    <t>Сумма расходов на провдение совместных закупок, тыс.руб.</t>
  </si>
  <si>
    <t>в т.ч. остальные пункты ч.1 ст.93</t>
  </si>
  <si>
    <t>2.1</t>
  </si>
  <si>
    <t>2.2</t>
  </si>
  <si>
    <t>2.3</t>
  </si>
  <si>
    <t>2.4</t>
  </si>
  <si>
    <t>2.5</t>
  </si>
  <si>
    <t>в т.ч.  у СМП, СОНО***</t>
  </si>
  <si>
    <t>Всего заключено контрактов (договоров) по состоявшимся закупкам</t>
  </si>
  <si>
    <t>в т.ч. бюджетные средства</t>
  </si>
  <si>
    <t>в т.ч. внебюджетные средства</t>
  </si>
  <si>
    <t>в т.ч.  средства ОМС</t>
  </si>
  <si>
    <t>7=9+11+13</t>
  </si>
  <si>
    <t>Не создана контрактная служба (не назначен контрактный управляющий)</t>
  </si>
  <si>
    <r>
      <rPr>
        <sz val="10"/>
        <color indexed="10"/>
        <rFont val="Times New Roman"/>
        <family val="1"/>
      </rPr>
      <t xml:space="preserve">указать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(централизованная, децентрализованная, смешанная)</t>
    </r>
  </si>
  <si>
    <r>
      <t xml:space="preserve">Начальная (максимальная) цена контрактов, </t>
    </r>
    <r>
      <rPr>
        <sz val="8"/>
        <color indexed="10"/>
        <rFont val="Times New Roman"/>
        <family val="1"/>
      </rPr>
      <t>тыс. руб.</t>
    </r>
  </si>
  <si>
    <t>* информация по совместным закупкам  является дополнительной  расшифровкой к приложению №1-мз</t>
  </si>
  <si>
    <t>4=5+6</t>
  </si>
  <si>
    <t>Общая сумма обеспечения исполнения контракта при заключении контракта</t>
  </si>
  <si>
    <t xml:space="preserve"> тыс.руб.</t>
  </si>
  <si>
    <t>В т.ч. обеспечение предоставлением банковской гарантии</t>
  </si>
  <si>
    <t>В т.ч. обеспечение внесением денежных средств на счет заказчика</t>
  </si>
  <si>
    <t>- смешанная (в муниципальном образовании есть УО, который размещает конкурентные закупки для части заказчиков)</t>
  </si>
  <si>
    <t>- децентрализованная (УО не создан, конкурентные закупки проводятся в муниципальном образовании каждым заказчиком самостоятельно)</t>
  </si>
  <si>
    <r>
      <t xml:space="preserve">Информация по контрактам (договорам), </t>
    </r>
    <r>
      <rPr>
        <b/>
        <sz val="8"/>
        <color indexed="10"/>
        <rFont val="Times New Roman"/>
        <family val="1"/>
      </rPr>
      <t xml:space="preserve">тыс.руб. </t>
    </r>
  </si>
  <si>
    <t>Всего (сумма строк 1,2)</t>
  </si>
  <si>
    <t>6=8+10+12</t>
  </si>
  <si>
    <t>Наименование уполномоченного органа:</t>
  </si>
  <si>
    <t>Адрес:</t>
  </si>
  <si>
    <t>Телефон</t>
  </si>
  <si>
    <t>e-mail</t>
  </si>
  <si>
    <t>Приложение № 7-мз</t>
  </si>
  <si>
    <t>Приложение №8-мз</t>
  </si>
  <si>
    <t>Общее количество поданных заявок</t>
  </si>
  <si>
    <t>Количество обжалований по осуществлению закупок</t>
  </si>
  <si>
    <t>Количество отмененных процедур</t>
  </si>
  <si>
    <t>Не допущено к участию</t>
  </si>
  <si>
    <r>
      <t xml:space="preserve">с единственным </t>
    </r>
    <r>
      <rPr>
        <u val="single"/>
        <sz val="8"/>
        <color indexed="8"/>
        <rFont val="Times New Roman"/>
        <family val="1"/>
      </rPr>
      <t>допущенным уч-ком</t>
    </r>
  </si>
  <si>
    <t xml:space="preserve">подана 1 заявка и допущена </t>
  </si>
  <si>
    <t xml:space="preserve">все отклонены </t>
  </si>
  <si>
    <t xml:space="preserve">0 заявок </t>
  </si>
  <si>
    <t>по состоявшимся лотам, указанных в гр.10 (2 и более допущенных заявок)</t>
  </si>
  <si>
    <t>по лотам, указанным в гр.11 (с единственным допущенным участником)</t>
  </si>
  <si>
    <t>по лотам, указанным в гр.12(с единственным поданным и допущенным участником)</t>
  </si>
  <si>
    <t xml:space="preserve"> по несостоявшимся лотам, указанных в гр.13 (все отклонены)</t>
  </si>
  <si>
    <t xml:space="preserve"> по несостоявшимся лотам, указанных в гр.14 (0 заявок</t>
  </si>
  <si>
    <t>17=гр.18+гр.19+гр.20+ гр.21+гр.22</t>
  </si>
  <si>
    <t>25=(гр18+гр.19+гр.20)-(гр.23+гр.24)</t>
  </si>
  <si>
    <t>26=100- ((гр.23+гр.24)/ (гр.18+гр.19+гр.20)* 100)</t>
  </si>
  <si>
    <t>Отмененные процедуры не учитываются и указываются только в графе 28</t>
  </si>
  <si>
    <t>9 = гр10+гр.11+гр.12+гр.13+гр14</t>
  </si>
  <si>
    <t>- централизованная (все конкурентные закупки в муниципальном образовании проводятся через УО) 
- децентрализованная (УО не создан, закупки проводятся в муниципальном образовании каждым заказчиком самостоятельно)</t>
  </si>
  <si>
    <t>2а</t>
  </si>
  <si>
    <t>Перечислить группы товаров, работ, услуг,  с указанием кодов ОКПД2, по которым проводятся совместные закупки</t>
  </si>
  <si>
    <t>Информация по расторгнутым контрактам</t>
  </si>
  <si>
    <t>Количество контрактов, по которым заказчиком применены штрафные санкции</t>
  </si>
  <si>
    <r>
      <t xml:space="preserve">Сумма штрафных санкций, </t>
    </r>
    <r>
      <rPr>
        <b/>
        <sz val="8"/>
        <color indexed="10"/>
        <rFont val="Times New Roman"/>
        <family val="1"/>
      </rPr>
      <t>тыс.руб</t>
    </r>
  </si>
  <si>
    <r>
      <t xml:space="preserve">Общая сумма  (в случае расторжения контрактов, обязательства по которым частично исполнены, учитывается сумма неисполненных обязательств), </t>
    </r>
    <r>
      <rPr>
        <b/>
        <sz val="8"/>
        <color indexed="10"/>
        <rFont val="Times New Roman"/>
        <family val="1"/>
      </rPr>
      <t>тыс.руб.</t>
    </r>
  </si>
  <si>
    <t>Количество расторгнутых  контрактов</t>
  </si>
  <si>
    <t>Количество контрактов, расторгнутых заказчиком в одностороннем порядке</t>
  </si>
  <si>
    <t>Количество контрактов, расторгнутых поставщиком в одностороннем порядке</t>
  </si>
  <si>
    <t>2.6</t>
  </si>
  <si>
    <t>2.7</t>
  </si>
  <si>
    <t>2.8</t>
  </si>
  <si>
    <t>*** указывается в  соттветствии со ст.30 44-ФЗ</t>
  </si>
  <si>
    <t>Предоставление преференций участникам закупки, заявки на участие или окончательные предложения которых содержат предложения о поставке товаров в соответствии с приказом Минфина №126 от 04.06.2018</t>
  </si>
  <si>
    <t>Аукцион в электронной форме</t>
  </si>
  <si>
    <t>Итого общая по закупкам 
(сумма строк 1.1 -1.7)</t>
  </si>
  <si>
    <t>Итого общая по закупкам 
(сумма строк 1.1 -1.3)</t>
  </si>
  <si>
    <t>Исполненные контракты*****</t>
  </si>
  <si>
    <t>Контракты, по которым заказчиком нарушены 
сроки оплаты ******</t>
  </si>
  <si>
    <t xml:space="preserve">Общее количество контрактов, по которым произошло взыскание обеспечения  исполнения контракта, представленное в виде банковской гарантии, выданной банком, или внесением денежных средств на указанный заказчиком счет </t>
  </si>
  <si>
    <t>Сумма, тыс.руб.</t>
  </si>
  <si>
    <t>****Под исполненным контрактом понимается контракт, исполненный в установленные контрактом сроки, товары, работы и услуги по которому приняты без замечаний и претензий и оплачены заказчиком.
1) В случае долгосрочных контрактов для расчетов берется доля финансирования этих контрактов в отчетный период.
2) Если в ходе исполнения контракта первоначальная сумма контракта изменялась на основании дополнительных соглашений (в соответствии с законодательством), то под суммой контракта принимается сложившаяся после внесения изменений сумма.</t>
  </si>
  <si>
    <t xml:space="preserve">***** Под нарушением заказчиком сроков оплаты за поставленные товары, выполненные работы, оказанные услуги понимаются нарушения оплаты заказчиком сроков независимо от того, по чьей вине это произошло заказчика или финансового органа. </t>
  </si>
  <si>
    <t xml:space="preserve">В случае поэтапного исполнения контракта сумма контракта с нарушенным сроком оплаты берется полностью. </t>
  </si>
  <si>
    <t>**  - Если указывается несколько платформ, то гр.4,6,8 заносятся для одной строки</t>
  </si>
  <si>
    <t>*  - Если платформ для ЗМО несколько, то информацию по каждой платформе указывать отдельной строкой</t>
  </si>
  <si>
    <t xml:space="preserve">Примечание: </t>
  </si>
  <si>
    <t>8**</t>
  </si>
  <si>
    <t>6**</t>
  </si>
  <si>
    <t>4**</t>
  </si>
  <si>
    <t>С использованием платформ ЗМО</t>
  </si>
  <si>
    <t xml:space="preserve">Всего </t>
  </si>
  <si>
    <t>Зарегистрированых на платформе ЗМО</t>
  </si>
  <si>
    <t xml:space="preserve">Примечание </t>
  </si>
  <si>
    <t>Сложившаяся экономия по ЗМО (объявленная сумма ЗМО - заключенная сумма по ЗМО), тыс.руб.</t>
  </si>
  <si>
    <t>Количество муниципальных заказчиков</t>
  </si>
  <si>
    <t>Выбранная платформа (платформы) для ЗМО на территории МО*</t>
  </si>
  <si>
    <t>Реквизиты принятого НПА</t>
  </si>
  <si>
    <t>Наименование муниципального образования</t>
  </si>
  <si>
    <r>
      <t xml:space="preserve">Информация по закупкам </t>
    </r>
    <r>
      <rPr>
        <b/>
        <sz val="12"/>
        <rFont val="Times New Roman"/>
        <family val="1"/>
      </rPr>
      <t xml:space="preserve"> за </t>
    </r>
    <r>
      <rPr>
        <b/>
        <sz val="12"/>
        <color indexed="8"/>
        <rFont val="Times New Roman"/>
        <family val="1"/>
      </rPr>
      <t>2021 год</t>
    </r>
  </si>
  <si>
    <t>Конкурс в электронной форме</t>
  </si>
  <si>
    <t>Конкурс с ограниченным участием в электронной форме</t>
  </si>
  <si>
    <t>Двухэтапный конкурс в электронной форме</t>
  </si>
  <si>
    <t>Запрос котировок в электронной форме</t>
  </si>
  <si>
    <t>Запрос предложений в электронной форме</t>
  </si>
  <si>
    <t>В т.ч. размещено через уполномоченный орган**</t>
  </si>
  <si>
    <r>
      <t>Структура системы закупок в МО</t>
    </r>
    <r>
      <rPr>
        <sz val="10"/>
        <color indexed="10"/>
        <rFont val="Times New Roman"/>
        <family val="1"/>
      </rPr>
      <t>*</t>
    </r>
    <r>
      <rPr>
        <sz val="10"/>
        <rFont val="Times New Roman"/>
        <family val="1"/>
      </rPr>
      <t>:</t>
    </r>
  </si>
  <si>
    <r>
      <rPr>
        <u val="single"/>
        <sz val="10"/>
        <color indexed="10"/>
        <rFont val="Times New Roman"/>
        <family val="1"/>
      </rPr>
      <t>*</t>
    </r>
    <r>
      <rPr>
        <u val="single"/>
        <sz val="10"/>
        <rFont val="Times New Roman"/>
        <family val="1"/>
      </rPr>
      <t xml:space="preserve"> Система закупок:</t>
    </r>
  </si>
  <si>
    <r>
      <rPr>
        <u val="single"/>
        <sz val="10"/>
        <color indexed="10"/>
        <rFont val="Times New Roman"/>
        <family val="1"/>
      </rPr>
      <t xml:space="preserve">** </t>
    </r>
    <r>
      <rPr>
        <u val="single"/>
        <sz val="10"/>
        <rFont val="Times New Roman"/>
        <family val="1"/>
      </rPr>
      <t>информацию по строке  2</t>
    </r>
    <r>
      <rPr>
        <sz val="10"/>
        <rFont val="Times New Roman"/>
        <family val="1"/>
      </rPr>
      <t xml:space="preserve"> заполняют МО, у которых смешанная или централизованная система закупок</t>
    </r>
  </si>
  <si>
    <r>
      <t xml:space="preserve">Информация* по </t>
    </r>
    <r>
      <rPr>
        <b/>
        <u val="single"/>
        <sz val="12"/>
        <color indexed="8"/>
        <rFont val="Times New Roman"/>
        <family val="1"/>
      </rPr>
      <t xml:space="preserve">совместным закупкам </t>
    </r>
    <r>
      <rPr>
        <b/>
        <sz val="12"/>
        <color indexed="8"/>
        <rFont val="Times New Roman"/>
        <family val="1"/>
      </rPr>
      <t>товаров, работ, услуг</t>
    </r>
    <r>
      <rPr>
        <b/>
        <sz val="12"/>
        <rFont val="Times New Roman"/>
        <family val="1"/>
      </rPr>
      <t xml:space="preserve">  за  </t>
    </r>
    <r>
      <rPr>
        <b/>
        <sz val="12"/>
        <color indexed="8"/>
        <rFont val="Times New Roman"/>
        <family val="1"/>
      </rPr>
      <t>2021 год</t>
    </r>
  </si>
  <si>
    <r>
      <rPr>
        <u val="single"/>
        <sz val="10"/>
        <rFont val="Times New Roman"/>
        <family val="1"/>
      </rPr>
      <t>в графах 3,4, 8,9</t>
    </r>
    <r>
      <rPr>
        <sz val="10"/>
        <rFont val="Times New Roman"/>
        <family val="1"/>
      </rPr>
      <t xml:space="preserve">  учитываются  закупки, по которым определен поставщик (подрядчик, исполнитель) в 2021 году.  Объявленные - все закупки, которые были объявлены в  2021 году , а завершенные - это закупки, по которым процедура определения поставщика была завершена в 2021году (включая закупки размещенные в 2020 году, но завершенные в 2021 году)</t>
    </r>
  </si>
  <si>
    <r>
      <rPr>
        <u val="single"/>
        <sz val="10"/>
        <rFont val="Times New Roman"/>
        <family val="1"/>
      </rPr>
      <t>в графах 3,4, 8,9</t>
    </r>
    <r>
      <rPr>
        <sz val="10"/>
        <rFont val="Times New Roman"/>
        <family val="1"/>
      </rPr>
      <t xml:space="preserve">  учитываются  закупки, по которым определен поставщик (подрядчик, исполнитель) в 2021 году.  Объявленные - все закупки, которые были объявлены в  2021 году , а завершенные - это закупки, по которым процедура определения поставщика была завершена в 2021 году (включая закупки размещенные в 2020 году, но завершенные в 2021 году)</t>
    </r>
  </si>
  <si>
    <t>Информация* по контрактам (договорам) за  2021 год</t>
  </si>
  <si>
    <t>Количество заключенных контрактов (договоров)  в 2021 году</t>
  </si>
  <si>
    <t>Общая сумма заключенных контрактов (договоров) в 2021 году</t>
  </si>
  <si>
    <t>Оплаченная сумма по контрактам (договорам)* в  2021г.</t>
  </si>
  <si>
    <t>Заключено в 2021 году</t>
  </si>
  <si>
    <t>Оплачено* в  2021 г.</t>
  </si>
  <si>
    <r>
      <t>Всего оплачено в 2021 году по контраткам (договорам) заключенным с СМП, СОНО</t>
    </r>
    <r>
      <rPr>
        <b/>
        <sz val="8"/>
        <rFont val="Times New Roman"/>
        <family val="1"/>
      </rPr>
      <t>***</t>
    </r>
  </si>
  <si>
    <t>Всего оплачено в 2021 году по контраткам (договорам) заключенным с привлечением субподрядчиков, соисполнителей из числа СМП, СОНО***</t>
  </si>
  <si>
    <t>Всего заключено закупок у ед.поставщика (исполнителя, подрядчика) ст.93 ФЗ №44 (сумма строк 2.1-2.8)</t>
  </si>
  <si>
    <r>
      <t>Указать</t>
    </r>
    <r>
      <rPr>
        <b/>
        <sz val="9"/>
        <color indexed="10"/>
        <rFont val="Times New Roman"/>
        <family val="1"/>
      </rPr>
      <t xml:space="preserve"> сумму доведенных  средств на закупку товаров, работ, услуг </t>
    </r>
    <r>
      <rPr>
        <b/>
        <sz val="9"/>
        <color indexed="8"/>
        <rFont val="Times New Roman"/>
        <family val="1"/>
      </rPr>
      <t>на 2021 год****</t>
    </r>
  </si>
  <si>
    <r>
      <t xml:space="preserve">* </t>
    </r>
    <r>
      <rPr>
        <sz val="10"/>
        <color indexed="10"/>
        <rFont val="Times New Roman"/>
        <family val="1"/>
      </rPr>
      <t xml:space="preserve">информация указывается по контрактам (договорам), которые оплачивались в 2021 году, независимо от года заключения </t>
    </r>
  </si>
  <si>
    <t>** по стр.2.5  заключенные контракты , не указываются по строкам 1.1-1.5</t>
  </si>
  <si>
    <r>
      <t xml:space="preserve">** </t>
    </r>
    <r>
      <rPr>
        <sz val="10"/>
        <color indexed="10"/>
        <rFont val="Times New Roman"/>
        <family val="1"/>
      </rPr>
      <t>по стр.2.8 заключенные контракты , не указываются по строкам 2.2 и 2.3</t>
    </r>
  </si>
  <si>
    <r>
      <t xml:space="preserve">**** по строке 4 в графах 6, 8, 10, 12 указывается сумма доведенных средств на закупку ТРУ на 2021 год, </t>
    </r>
    <r>
      <rPr>
        <sz val="10"/>
        <color indexed="10"/>
        <rFont val="Times New Roman"/>
        <family val="1"/>
      </rPr>
      <t>сумма не может  быть меньше суммы оплаты</t>
    </r>
  </si>
  <si>
    <t>Кол-во заключенных договоров в 2021 году</t>
  </si>
  <si>
    <t>Сумма заключенных договоров в 2021 году, тыс.руб.</t>
  </si>
  <si>
    <t>С использованием  платформы ЗМО (в электронном виде)</t>
  </si>
  <si>
    <t>Количество закупок проведенных на платформе ЗМО (учитываются все закупки, в т.ч. несостоявшиеся)</t>
  </si>
  <si>
    <t>Информация по цифровизации закупок малого объема  за 2021 год</t>
  </si>
  <si>
    <t>Приложение №2-1мз</t>
  </si>
  <si>
    <r>
      <t xml:space="preserve">*** </t>
    </r>
    <r>
      <rPr>
        <sz val="10"/>
        <color indexed="10"/>
        <rFont val="Times New Roman"/>
        <family val="1"/>
      </rPr>
      <t>информация является расшифровкой к строкам 2.2, 2.3 указанным в приложении №2-мз</t>
    </r>
  </si>
  <si>
    <t>по состоянию на 01.01.2022 г.</t>
  </si>
  <si>
    <r>
      <t xml:space="preserve">Информация* о сотрудниках </t>
    </r>
    <r>
      <rPr>
        <b/>
        <u val="single"/>
        <sz val="11"/>
        <color indexed="8"/>
        <rFont val="Times New Roman"/>
        <family val="1"/>
      </rPr>
      <t>уполномоченного органа на определение поставщика (исполнителя, подрядчика)</t>
    </r>
  </si>
  <si>
    <r>
      <rPr>
        <sz val="10"/>
        <color indexed="10"/>
        <rFont val="Times New Roman"/>
        <family val="1"/>
      </rPr>
      <t xml:space="preserve">* </t>
    </r>
    <r>
      <rPr>
        <sz val="10"/>
        <rFont val="Times New Roman"/>
        <family val="1"/>
      </rPr>
      <t>информацию заполняют МО, у которых смешанная или централизованная система закупок</t>
    </r>
  </si>
  <si>
    <t>Информация о  заказчиках по состоянию на 01.01.2022 г.</t>
  </si>
  <si>
    <t xml:space="preserve">Перечень нормативных правовых актов, принятых в  2021  году,  в соответствии с законодательством о контрактной системе*
</t>
  </si>
  <si>
    <r>
      <t xml:space="preserve">* информация предоставляется </t>
    </r>
    <r>
      <rPr>
        <u val="single"/>
        <sz val="10"/>
        <color indexed="10"/>
        <rFont val="Times New Roman"/>
        <family val="1"/>
      </rPr>
      <t>только по нормативным документам принятым на муниципальном уровне</t>
    </r>
    <r>
      <rPr>
        <sz val="10"/>
        <color indexed="8"/>
        <rFont val="Times New Roman"/>
        <family val="1"/>
      </rPr>
      <t xml:space="preserve"> </t>
    </r>
  </si>
  <si>
    <t>Информация по контрактным службам (контрактным управляющим)*  по состоянию на 01.01.2022 год</t>
  </si>
  <si>
    <t>Информация по суммам, предоставленным участниками закупок  по обеспечению исполнения контракта по состоянию на 01.01.2022 г.</t>
  </si>
  <si>
    <t>Информация по предоставлению преимуществ в соответствии с Законом о контрактной системе по состоянию на 01.01.2022 г.</t>
  </si>
  <si>
    <t>Приложение № 9-мз</t>
  </si>
  <si>
    <t>Показатель</t>
  </si>
  <si>
    <t>Ед.изм</t>
  </si>
  <si>
    <t xml:space="preserve">Количество прошедших повышение квалификации или переподготовку по 44-ФЗ в течение последних 3-х лет контрактных управляющих муниципальных заказчиков, муниципальных бюджетных учреждений </t>
  </si>
  <si>
    <t>чел.</t>
  </si>
  <si>
    <t>Лица прошедших повышение квалификации или переподготовку учитываются один раз</t>
  </si>
  <si>
    <t xml:space="preserve">Количество контрактных управляющих муниципальных заказчиков, муниципальных бюджетных учреждений </t>
  </si>
  <si>
    <t xml:space="preserve">В расчете учитываются контрактные управляющие, работавшие в отчетном периоде </t>
  </si>
  <si>
    <t xml:space="preserve">Количество прошедших повышение квалификации или переподготовку по 44-ФЗ в течение последних 3-х лет сотрудников контрактных служб муниципальных заказчиков, муниципальных бюджетных учреждений </t>
  </si>
  <si>
    <t>Количество сотрудников контрактных служб муниципальных заказчиков, муниципальных бюджетных  учреждений</t>
  </si>
  <si>
    <t xml:space="preserve">В расчете учитываются сотрудники, работавшие в отчетном периоде </t>
  </si>
  <si>
    <t xml:space="preserve">Количество прошедших повышение квалификации или переподготовку по 44-ФЗ членов комиссий муниципальных заказчиков, муниципальных бюджетных учреждений </t>
  </si>
  <si>
    <t xml:space="preserve">Количество членов комиссий муниципальных заказчиков, муниципальных бюджетных учреждений </t>
  </si>
  <si>
    <t xml:space="preserve">Лица состоящие в нескольких комиссиях учитываются один раз. В расчете учитываются члены комиссий, работавшие в отчетном периоде </t>
  </si>
  <si>
    <t>Количество закупок для муниципальных нужд, к проведению которых привлечены специализированные организации (СО)</t>
  </si>
  <si>
    <t>шт.</t>
  </si>
  <si>
    <t>Учитывается фактическое количество процедур в рамках осуществления которых были задействованы СО</t>
  </si>
  <si>
    <t>8</t>
  </si>
  <si>
    <t>Общая сумма муниципальных контрактов заключенных на оказание услуг СО</t>
  </si>
  <si>
    <t>Учитываются все контракты, заключенные с СО (в т.ч. и по пп 4-5 ч.1 ст.93 44-ФЗ)</t>
  </si>
  <si>
    <t>9</t>
  </si>
  <si>
    <t>Количество закупок, для которых обоснование НМЦК проводилось сторонними организациями (ценовыми центрами)</t>
  </si>
  <si>
    <t>10</t>
  </si>
  <si>
    <t>Общая сумма муниципальных контрактов региона на привлечение сторонних организаций (ценовых центров)</t>
  </si>
  <si>
    <t>Учитываются все контракты, заключенные с ценовыми центрами (в т.ч. По пп 4-5 ч.1 ст.93 44-ФЗ)</t>
  </si>
  <si>
    <t>11</t>
  </si>
  <si>
    <t xml:space="preserve">Количество прошедших повышение квалификации или переподготовку по 44-ФЗ руководителей муниципальных заказчиков, муниципальных бюджетных учреждений </t>
  </si>
  <si>
    <t>СК15м суб &lt;=СК16м суб
Лица прошедших повышение квалификации или переподготовку учитываются один раз</t>
  </si>
  <si>
    <t>12</t>
  </si>
  <si>
    <t xml:space="preserve">Количество руководителей муниципальных заказчиков, муниципальных бюджетных учреждений </t>
  </si>
  <si>
    <t xml:space="preserve">Учитываются руководители, работавшие в отчетном периоде 
</t>
  </si>
  <si>
    <t>13</t>
  </si>
  <si>
    <t xml:space="preserve">Количество прошедших повышение квалификации или переподготовку по 44-ФЗ сотрудников контролирующих органов муниципального уровня </t>
  </si>
  <si>
    <t>СК17м суб &lt;=СК18м суб
Лица прошедших повышение квалификации или переподготовку учитываются один раз</t>
  </si>
  <si>
    <t>14</t>
  </si>
  <si>
    <t>Количество сотрудников контролирующих органов муниципального уровня</t>
  </si>
  <si>
    <t xml:space="preserve">Учитываются сотрудники контролирующих органов, работавшие в отчетном периоде </t>
  </si>
  <si>
    <t>15</t>
  </si>
  <si>
    <t>Количество решений ФАС о нарушении законодательства при осуществлении закупок (не оспоренных в суде)</t>
  </si>
  <si>
    <t xml:space="preserve"> при оценке учитываются только решения контролирующих органов, которые далее не обжаловались в судебном порядке</t>
  </si>
  <si>
    <t>16</t>
  </si>
  <si>
    <t>Количество судебных решений в отношении заказчиков, УО/УУ (в последней инстанции)</t>
  </si>
  <si>
    <t>17</t>
  </si>
  <si>
    <t xml:space="preserve">Количество закупок, проверенных органами аудита </t>
  </si>
  <si>
    <t>18</t>
  </si>
  <si>
    <t xml:space="preserve">Количество закупок, по которым выявлены нарушения органами аудита </t>
  </si>
  <si>
    <t>19</t>
  </si>
  <si>
    <t>Общее количество контрактов, направленных на согласование в контролирующие органы по итогам несостоявшихся процедур определения поставщика</t>
  </si>
  <si>
    <t>20</t>
  </si>
  <si>
    <t>Количество отказов согласования заключения контрактов из числа направленных в контролирующие органы по итогам несостоявшихся процедур определения поставщика</t>
  </si>
  <si>
    <t>21</t>
  </si>
  <si>
    <t>22</t>
  </si>
  <si>
    <t>Количество закупок согласно плану-графику</t>
  </si>
  <si>
    <t>23</t>
  </si>
  <si>
    <t>Количество закупок, в отношении которых вносились изменения в отчетный период в план-график</t>
  </si>
  <si>
    <t>24</t>
  </si>
  <si>
    <t>Количество закупок, проведение которых запланировано в отчетном периоде в соответствии с планом-графиком закупок, но не проведенных</t>
  </si>
  <si>
    <t>Количество закупок, по которым выявлены нарушения региональными/муниципальными органами контроля субъекта</t>
  </si>
  <si>
    <t xml:space="preserve">Прочая информация  за 2021 год </t>
  </si>
  <si>
    <t>Осинниковскому городскому округу</t>
  </si>
  <si>
    <t>децентрализованная</t>
  </si>
  <si>
    <t>Осинниковский городской округ</t>
  </si>
  <si>
    <t>Постановление администрации осинниковского городского округа №359-п  от  10.06.2020  "Об утверждении методических рекомендаций осуществления закупок в соответствии с пунками 4,5 части 1 статьи 93 Федерального закона от 05.04.2013 № 44-ФЗ "О контрактной системе в сфере закупок товаров, работ, услуг для обеспечения государственных и муниципальных нужд" (в ред. от 09.11.2021г. №1103-п)</t>
  </si>
  <si>
    <t>Портал поставщиков г. Москвы</t>
  </si>
  <si>
    <t>Электронная площадка России РТС-тендер</t>
  </si>
  <si>
    <t>ЕАТ "Березка"</t>
  </si>
  <si>
    <t>Ю.А. Самарская</t>
  </si>
  <si>
    <t>____________________</t>
  </si>
  <si>
    <t>Контактное лицо: Осипова Елена Андреевна 8(38471) 4-30-00</t>
  </si>
  <si>
    <t>М13-01-001-00</t>
  </si>
  <si>
    <t>Администрация Осинниковского городского округа</t>
  </si>
  <si>
    <t>Кемеровская обл.-Кузбасс, г. Осинники, ул. Советская,17</t>
  </si>
  <si>
    <t>8 (38471) 4-30-00            8(38471)4-34-91</t>
  </si>
  <si>
    <t>adm-econ@inbox.ru      eco-alo@yandex.ru</t>
  </si>
  <si>
    <t>44-ФЗ</t>
  </si>
  <si>
    <t>самостоятельно</t>
  </si>
  <si>
    <t>Романов Игорь Васильевич</t>
  </si>
  <si>
    <t>Глава Осинниковского городского округа</t>
  </si>
  <si>
    <t>в т.ч. по п.8 ч.1водоканал, теплоэнерго,экотек</t>
  </si>
  <si>
    <t>в т.ч. по п.25 ч.1 несостоявшийся</t>
  </si>
  <si>
    <t>в т.ч. по п.29 ч.1 кузбассэнергосбыт</t>
  </si>
  <si>
    <t>в т.ч. по п.5 ч.1 учр культ, наслед, мы нет</t>
  </si>
  <si>
    <t>в т.ч. по п.4 ч.1 не более 600тыс руб</t>
  </si>
  <si>
    <r>
      <t>**Закупка товара в случаях, предусмотренных пунктами 4 и 5 части 1 статьи 93 Федерального закона, в электронной форме с использованием электронной площадки, по ч.12</t>
    </r>
    <r>
      <rPr>
        <sz val="8"/>
        <rFont val="Times New Roman"/>
        <family val="1"/>
      </rPr>
      <t xml:space="preserve"> ГУФСИН</t>
    </r>
  </si>
  <si>
    <t>в т.ч. по п.1 ч.1 связь и кемеровостат</t>
  </si>
  <si>
    <t>Контактное лицо: Осипова Елена Андреевна, тел. 8(38471)4-30-00</t>
  </si>
  <si>
    <t xml:space="preserve"> Руководитель                                            _______________________________ Ю.А. Самарская</t>
  </si>
  <si>
    <t xml:space="preserve"> Руководитель                                            _______________________________ Ю.А.Самарская</t>
  </si>
  <si>
    <t xml:space="preserve"> Руководитель                                            ______________________________ Ю.А. Самарская</t>
  </si>
  <si>
    <t>Контактное лицо: Осипова Елена Андреевна, 8(38471)4-30-00</t>
  </si>
  <si>
    <t>Постановление</t>
  </si>
  <si>
    <t>№1103-п</t>
  </si>
  <si>
    <t>О внесении изменений в Постановление администрации Осинниковского городского округа от 10.06.2020г. № 359-п «Об утверждении методических рекомендаций осуществления закупок в соответствии с пунктами 4,5 части 1 статьи 93 Федерального закона от 05.04.2013 №44-ФЗ «О контрактной системе в сфере закупок товаров, работ, услуг для обеспечения государственных и муниципальных нужд»</t>
  </si>
  <si>
    <t>Приказ Департамента контрактной системы Кемеровской области-Кузбасса от 03.09.2018 г. № 27 «Об утверждении методических рекомендаций осуществления закупок в соответствии с пунктами 4,5 части 1 статьи 93 Федерального закона от 05.04.2013 № 44-ФЗ «О контрактной системе в сфере закупок товаров, работ, услуг для обеспечения государственных и муниципальных нужд» (в ред. от 18.12.2020 г №66)</t>
  </si>
  <si>
    <t xml:space="preserve"> Руководитель                                            Самарская Ю.А.                   ____________________</t>
  </si>
  <si>
    <t>Самарская Ю.А.</t>
  </si>
  <si>
    <t>контактное лицо: Осипова Елена Андреевна, тел. 8(38471)4-30-00</t>
  </si>
  <si>
    <t>контактное лицо: Осипова Елена Андреевна, тел.:8(38471)4-30-00</t>
  </si>
  <si>
    <t>контактное лицо: Осипова Елена Андреевна, тел.: 8(38471) 4-30-00</t>
  </si>
  <si>
    <t>контактное лицо: Осипова Елена Андреевна, 8 (38471) 4-30-00</t>
  </si>
  <si>
    <t>0</t>
  </si>
  <si>
    <t>начальник отдела экономики и ценообразования</t>
  </si>
  <si>
    <t>Павловская Светлана Викторовна</t>
  </si>
  <si>
    <t>8 (38471) 4-30-00</t>
  </si>
  <si>
    <t>М13-02-001-00</t>
  </si>
  <si>
    <t>МДОУ  № 7</t>
  </si>
  <si>
    <t>М13-02-011-00</t>
  </si>
  <si>
    <t xml:space="preserve">МДОУ  № 8 </t>
  </si>
  <si>
    <t>М13-02-008-00</t>
  </si>
  <si>
    <t>МДОУ  № 9</t>
  </si>
  <si>
    <t>М13-02-016-00</t>
  </si>
  <si>
    <t xml:space="preserve">МДОУ  № 13 </t>
  </si>
  <si>
    <t>М13-02-029-00</t>
  </si>
  <si>
    <t xml:space="preserve">МДОУ  № 19 </t>
  </si>
  <si>
    <t>М13-02-030-00</t>
  </si>
  <si>
    <t xml:space="preserve">МДОУ  № 21 </t>
  </si>
  <si>
    <t>М13-02-009-00</t>
  </si>
  <si>
    <t>МДОУ  № 25</t>
  </si>
  <si>
    <t>М13-02-013-00</t>
  </si>
  <si>
    <t xml:space="preserve">МДОУ  № 27  </t>
  </si>
  <si>
    <t>М13-02-033-00</t>
  </si>
  <si>
    <t xml:space="preserve">МДОУ  № 28 </t>
  </si>
  <si>
    <t>М13-02-006-00</t>
  </si>
  <si>
    <t xml:space="preserve">МДОУ  № 33 </t>
  </si>
  <si>
    <t>М13-02-010-00</t>
  </si>
  <si>
    <t xml:space="preserve">МДОУ  № 34 </t>
  </si>
  <si>
    <t>М13-02-017-00</t>
  </si>
  <si>
    <t xml:space="preserve">МДОУ  № 35 </t>
  </si>
  <si>
    <t>М13-02-014-00</t>
  </si>
  <si>
    <t>МДОУ  № 36</t>
  </si>
  <si>
    <t>М13-02-005-00</t>
  </si>
  <si>
    <t xml:space="preserve">МДОУ  № 39 </t>
  </si>
  <si>
    <t>М13-02-031-00</t>
  </si>
  <si>
    <t xml:space="preserve">МДОУ  № 40 </t>
  </si>
  <si>
    <t>М13-02-032-00</t>
  </si>
  <si>
    <t>МОУ ООШ № 3</t>
  </si>
  <si>
    <t>М13-02-003-00</t>
  </si>
  <si>
    <t xml:space="preserve">МОУ СОШ № 16 </t>
  </si>
  <si>
    <t>М13-02-004-00</t>
  </si>
  <si>
    <t>МОУ СОШ № 21</t>
  </si>
  <si>
    <t>М13-02-035-00</t>
  </si>
  <si>
    <t xml:space="preserve">МОУ ООШ № 33 </t>
  </si>
  <si>
    <t>Управление образования администрации Осинниковского городского округа</t>
  </si>
  <si>
    <t>М13-02-018-00</t>
  </si>
  <si>
    <t>ВРИО директора</t>
  </si>
  <si>
    <t>Борисова Наталья Сергеевна</t>
  </si>
  <si>
    <t>Кемеровская обл.-Кузбасс, г. Осинники, ул. Советская,15</t>
  </si>
  <si>
    <t>3-15-97</t>
  </si>
  <si>
    <t>начальник</t>
  </si>
  <si>
    <t>Цибина Надежда Петровна</t>
  </si>
  <si>
    <t>Зав. Юридического сектора</t>
  </si>
  <si>
    <t>Мартынова Евгения Петровна</t>
  </si>
  <si>
    <t>4-27-00</t>
  </si>
  <si>
    <t>uo.osinniki@yandex.ru</t>
  </si>
  <si>
    <t>Управление образования администрации Осинниквскогоо городского округа</t>
  </si>
  <si>
    <t>4222023264</t>
  </si>
  <si>
    <t>МБОУ "СОШ № 31"</t>
  </si>
  <si>
    <t>652811 Кемеровская обл. г. Осинники ул. 50 лет Октября,8</t>
  </si>
  <si>
    <t>8 (38471) 4-50-83</t>
  </si>
  <si>
    <t>osnk_school31@mail,ru</t>
  </si>
  <si>
    <t>директор</t>
  </si>
  <si>
    <t>Кеда Елена Александровна</t>
  </si>
  <si>
    <t>Ведущий бухгалтер</t>
  </si>
  <si>
    <t>Березина Оксана Сергеевна</t>
  </si>
  <si>
    <t>М13-02-025-00</t>
  </si>
  <si>
    <t>МБОУ СОШ №31</t>
  </si>
  <si>
    <t>4222023265</t>
  </si>
  <si>
    <t>МБОУ "СОШ № 35"</t>
  </si>
  <si>
    <t>Кемеровская область-Кузбасс, г. Осинники, ул. 50 лет Октября, 33</t>
  </si>
  <si>
    <t>8-38471-4-34-34</t>
  </si>
  <si>
    <t>os.school35@mail.ru</t>
  </si>
  <si>
    <t>Директор</t>
  </si>
  <si>
    <t>Главный бухгалтер</t>
  </si>
  <si>
    <t>8-38471-4-88-26</t>
  </si>
  <si>
    <t>Иванова Ирина Григорьевна</t>
  </si>
  <si>
    <t>М13-02-002-00</t>
  </si>
  <si>
    <t>Медведева Наталья Ивановна</t>
  </si>
  <si>
    <t>МБОУ СОШ №35</t>
  </si>
  <si>
    <t>4222023266</t>
  </si>
  <si>
    <t>М13-02-027-00</t>
  </si>
  <si>
    <t>652811, Кемеровская область, г.Осинники, ул Советская, 23</t>
  </si>
  <si>
    <t>8(38471)51415</t>
  </si>
  <si>
    <t>gymnasium_36@mail,ru</t>
  </si>
  <si>
    <t>главный бухгалтер</t>
  </si>
  <si>
    <t>8 (38471)51415</t>
  </si>
  <si>
    <t xml:space="preserve">МБОУ "Лицей № 36" </t>
  </si>
  <si>
    <t>Возняк Татьяна Петровна</t>
  </si>
  <si>
    <t>Лутовинова Елена Михайловна</t>
  </si>
  <si>
    <t>МБОУ Лицей №31</t>
  </si>
  <si>
    <t>М13-02-026-00</t>
  </si>
  <si>
    <t>МКОУ "Школа-интернат № 4"</t>
  </si>
  <si>
    <t>г. Осинники, ул. Радищева, 1</t>
  </si>
  <si>
    <t>8(38471)5-15-45</t>
  </si>
  <si>
    <t>shcool42@yandex,ru</t>
  </si>
  <si>
    <t>Володина Т.О.</t>
  </si>
  <si>
    <t>гл.бухгалтер</t>
  </si>
  <si>
    <t>Бедарева С.В.</t>
  </si>
  <si>
    <t>4222023267</t>
  </si>
  <si>
    <t>25</t>
  </si>
  <si>
    <t>26</t>
  </si>
  <si>
    <t>Контрольно-счетная палата Осинниковского городского округа</t>
  </si>
  <si>
    <t>(38471)40757</t>
  </si>
  <si>
    <t>kro_osin@mail.ru</t>
  </si>
  <si>
    <t>Председатель</t>
  </si>
  <si>
    <t>Суховольская Лариса Александровна</t>
  </si>
  <si>
    <t>М13-17-001-00</t>
  </si>
  <si>
    <t>МБДОУ Детский сад №7</t>
  </si>
  <si>
    <t>МБДОУ Детский сад №8</t>
  </si>
  <si>
    <t>МБДОУ Детский сад №9</t>
  </si>
  <si>
    <t>МБДОУ Детский сад №13</t>
  </si>
  <si>
    <t>МБДОУ Детский сад №19</t>
  </si>
  <si>
    <t>МБДОУ Детский сад №21</t>
  </si>
  <si>
    <t>МБДОУ Детский сад №25</t>
  </si>
  <si>
    <t>МБДОУ Детский сад №27</t>
  </si>
  <si>
    <t>МБДОУ Детский сад №28</t>
  </si>
  <si>
    <t>МБДОУ Детский сад №33</t>
  </si>
  <si>
    <t>МБДОУ Детский сад №34</t>
  </si>
  <si>
    <t>МБДОУ Детский сад №35</t>
  </si>
  <si>
    <t>МБДОУ Детский сад №36</t>
  </si>
  <si>
    <t>МБДОУ Детский сад №39</t>
  </si>
  <si>
    <t>МБДОУ Детский сад №40</t>
  </si>
  <si>
    <t>МБОУ "ООШ №3"</t>
  </si>
  <si>
    <t>МБОУ "ООШ №13"</t>
  </si>
  <si>
    <t>МБОУ "СОШ №16"</t>
  </si>
  <si>
    <t>МБОУ "ООШ №21"</t>
  </si>
  <si>
    <t>МБОУ "ООШ №33"</t>
  </si>
  <si>
    <t>МБУДО СЮТ</t>
  </si>
  <si>
    <t>МБУДО ДДТ</t>
  </si>
  <si>
    <t>МБУДО ДЮСШ</t>
  </si>
  <si>
    <t>МБОУ "СОШ №31"</t>
  </si>
  <si>
    <t>МБОУ "СОШ №35"</t>
  </si>
  <si>
    <t>МБОУ " Лицей №36"</t>
  </si>
  <si>
    <t>МКОУ "Школа-интернат №4"</t>
  </si>
  <si>
    <t>М13-01-003-00</t>
  </si>
  <si>
    <t>МКУ УЗНиТ Осинниковского городского округа</t>
  </si>
  <si>
    <t>652811, РФ, Кемеровская область - Кузбасс, г. Осинники, ул. Победы, 13, помещение 2</t>
  </si>
  <si>
    <t>8(38471)51325
8(38471)51363</t>
  </si>
  <si>
    <t>muzuks@mail.ru</t>
  </si>
  <si>
    <t>Начальник</t>
  </si>
  <si>
    <t>Персиянова
Ольга 
Владимировна</t>
  </si>
  <si>
    <t>Гл. бухгалтер</t>
  </si>
  <si>
    <t>Дыскина
Светлана Владимировна</t>
  </si>
  <si>
    <t>8(38471)51325</t>
  </si>
  <si>
    <t>Самостоятельно</t>
  </si>
  <si>
    <t xml:space="preserve"> УСЗН администрации Осинниковского городского округа </t>
  </si>
  <si>
    <t>М13-04-004-00</t>
  </si>
  <si>
    <t>МКУ ЦСПСД Осинниковского городского округа</t>
  </si>
  <si>
    <t>652811, Кемеровская обл., г.Осинники, ул. Победы 35А</t>
  </si>
  <si>
    <t>4-77-52</t>
  </si>
  <si>
    <t>Чёгина Юлия Александровна</t>
  </si>
  <si>
    <t>Свистула Наталия Андреевна</t>
  </si>
  <si>
    <t>Совет народных депутатов  Осинниковского городского округа</t>
  </si>
  <si>
    <t>4-37-96,4-40-96</t>
  </si>
  <si>
    <t>sovet-osin@mail.ru</t>
  </si>
  <si>
    <t>Председатель Совета народных депутатов Осинниковского городского округа</t>
  </si>
  <si>
    <t>Коваленко Наталья Станиславовна</t>
  </si>
  <si>
    <t>начальник отдела</t>
  </si>
  <si>
    <t>Мельничук Е.Н.</t>
  </si>
  <si>
    <t>4-37-96</t>
  </si>
  <si>
    <t>М13-11-001-00</t>
  </si>
  <si>
    <t xml:space="preserve">Муниципальное бюджетное учреждение «Центр социального обслуживания граждан пожилого возраста и инвалидов» Осинниковского городского округа </t>
  </si>
  <si>
    <t>652800, Кемеровская область-Кузбасс, г. Осинники, ул. Кирова, 76</t>
  </si>
  <si>
    <t>8 (38471) 5-31-82  8 (38471) 5-28-68</t>
  </si>
  <si>
    <t>tssogpvi_osnk@mail.ru</t>
  </si>
  <si>
    <t>Зотова Татьяна Валериевна</t>
  </si>
  <si>
    <t>Ведущий специалист по закупкам</t>
  </si>
  <si>
    <t>Малютин Олег Вячеславович</t>
  </si>
  <si>
    <t xml:space="preserve">8 (38471) 5-31-82 </t>
  </si>
  <si>
    <t>М13-04-003-00</t>
  </si>
  <si>
    <t>48</t>
  </si>
  <si>
    <t>873,97</t>
  </si>
  <si>
    <t>62</t>
  </si>
  <si>
    <t>5001</t>
  </si>
  <si>
    <t>М13-08-001-00</t>
  </si>
  <si>
    <t>Управление физической культуры,спорта, туризма и молодежной политики администрации Осинниковского городского округа</t>
  </si>
  <si>
    <t>652800, Кемеровская обл., г.Осинники, ул. Студенческая,1</t>
  </si>
  <si>
    <t>5-13-15</t>
  </si>
  <si>
    <t>osnk-sport@yandex.ru</t>
  </si>
  <si>
    <t>Начальник УФКСиМП</t>
  </si>
  <si>
    <t>Савкина Надежда Викторовна</t>
  </si>
  <si>
    <t>юрисконсульт</t>
  </si>
  <si>
    <t>Фролова Наталья Александровна</t>
  </si>
  <si>
    <t>М13-08-002-00</t>
  </si>
  <si>
    <t>Муниципальное бюджетное учреждение "Спортивный комплекс поселка Тайжина" г. Осинники</t>
  </si>
  <si>
    <t>652810, Кемеровская обл., г. Осинники, п. Тайжина, ул. Коммунистическая, 25</t>
  </si>
  <si>
    <t>5-89-87</t>
  </si>
  <si>
    <t>исполняющий обязанности директора МБУ СК "Тайжина"</t>
  </si>
  <si>
    <t>Кузнецова Надежда Дмитриевна</t>
  </si>
  <si>
    <t>Муниципальное бюджетное физкультурно-спортивное учреждение "Спортивная школа бокса имени В.Х. Тараша"</t>
  </si>
  <si>
    <t>652800, Кемеровская обл., г.Осинники, ул. Кирова, 25/2</t>
  </si>
  <si>
    <t>исполняющий обязанности директора МБФСУ "СШ бокса им.В.Х. Тараша"</t>
  </si>
  <si>
    <t>Красилова Ольга Викторовна</t>
  </si>
  <si>
    <t>М13-08-006-00</t>
  </si>
  <si>
    <t>Муниципальное автономное учреждение спортивный комплекс "Шахтер"</t>
  </si>
  <si>
    <t>652800, Кемеровская обл., г. Осинники, Магистральный Проезд,1</t>
  </si>
  <si>
    <t>5-35-12</t>
  </si>
  <si>
    <t>Директор МАУ СК "Шахтер"</t>
  </si>
  <si>
    <t>Башкиров Александр Игоревич</t>
  </si>
  <si>
    <t>Муниципальное бюджетное физкультурно-спортивное учреждение "Спортивная школа футбола"</t>
  </si>
  <si>
    <t>5-21-81</t>
  </si>
  <si>
    <t>исполняющий обязанности директора МБ ФСУ "СШ футбола"</t>
  </si>
  <si>
    <t>Соколов Алексей Владимирович</t>
  </si>
  <si>
    <t>Управление культуры администрации Осинниковского городского округа</t>
  </si>
  <si>
    <t>М13-05-001-00</t>
  </si>
  <si>
    <t>г. Осинники ул. Победы, 20</t>
  </si>
  <si>
    <t>8 (38471) 4-47-00</t>
  </si>
  <si>
    <t>kultura-osinniki@rambler.ru</t>
  </si>
  <si>
    <t>Е.А. Лях</t>
  </si>
  <si>
    <t xml:space="preserve">Главный специалист </t>
  </si>
  <si>
    <t>Буркина Н.Р.</t>
  </si>
  <si>
    <t>8 (38471) 4-32-08</t>
  </si>
  <si>
    <t>М13-05-006-00</t>
  </si>
  <si>
    <t>МБУДО "ХШ №18"</t>
  </si>
  <si>
    <t>г. Осинники ул. Студенческая,2</t>
  </si>
  <si>
    <t>8 (38471) 4-18-42</t>
  </si>
  <si>
    <t>dhsh18@mail.ru</t>
  </si>
  <si>
    <t>Т.А. Хухка</t>
  </si>
  <si>
    <t>Заместитель Директора по АХР</t>
  </si>
  <si>
    <t>Майер Н.И.</t>
  </si>
  <si>
    <t>М13-05-009-00</t>
  </si>
  <si>
    <t>МБУДО "ДМШ №20 им. М.А. Матренина"</t>
  </si>
  <si>
    <t>г. Осинники ул. Революции, 2</t>
  </si>
  <si>
    <t>8 (38471) 5-46-20</t>
  </si>
  <si>
    <t>dmsh20@mail.ru</t>
  </si>
  <si>
    <t>Т.Н. Гусева</t>
  </si>
  <si>
    <t>Довнар И.Н.</t>
  </si>
  <si>
    <t>М13-05-005-00</t>
  </si>
  <si>
    <t>МБУДО "ШИ № 33"</t>
  </si>
  <si>
    <t>г. Осиннки ул. Ленина, 123</t>
  </si>
  <si>
    <t>8 (38471) 5-14-60</t>
  </si>
  <si>
    <t>osinniki_shi33@mail.ru</t>
  </si>
  <si>
    <t>и.о. директора</t>
  </si>
  <si>
    <t>О.Н. Горбатюк</t>
  </si>
  <si>
    <t>Горбатюк О.Н.</t>
  </si>
  <si>
    <t>М13-05-007-00</t>
  </si>
  <si>
    <t>МБУДО "МШ № 55 им.Ю.И.Некрасова"</t>
  </si>
  <si>
    <t>г. Осинники, п. Тайжина ул. Коммунистическая, 42</t>
  </si>
  <si>
    <t>8 (38471) 5-86-43</t>
  </si>
  <si>
    <t>dmsh55-1972@mail.ru</t>
  </si>
  <si>
    <t>Т.В. Антонова</t>
  </si>
  <si>
    <t>Заместитель Директора по АХЧ</t>
  </si>
  <si>
    <t>Полосухина Н.С.</t>
  </si>
  <si>
    <t>4222003497.</t>
  </si>
  <si>
    <t>М13-05-008-00</t>
  </si>
  <si>
    <t>МБУДО "ДШИ № 57"</t>
  </si>
  <si>
    <t>г. Осинники ул Ефимова, 15</t>
  </si>
  <si>
    <t>8 (38471) 4-57-40</t>
  </si>
  <si>
    <t>osin.shcola-57@mail.ru</t>
  </si>
  <si>
    <t>В.В. Кузнецова</t>
  </si>
  <si>
    <t xml:space="preserve"> Зикк Е.А.</t>
  </si>
  <si>
    <t>М13-05-014-00</t>
  </si>
  <si>
    <t>МБУК "ОГКМ"</t>
  </si>
  <si>
    <t>г. Осинники ул. Советская, 6</t>
  </si>
  <si>
    <t>8 (38471) 4-12-30</t>
  </si>
  <si>
    <t>osinniki-muzei@mail.ru</t>
  </si>
  <si>
    <t>Е.С. Меньщикова</t>
  </si>
  <si>
    <t>Главный хранитель фондов</t>
  </si>
  <si>
    <t>Шульгина А.Ф.</t>
  </si>
  <si>
    <t>МБУК "ЦБС"</t>
  </si>
  <si>
    <t>г. Осинники ул. Революции, 9</t>
  </si>
  <si>
    <t>8 (38471) 4-38-98</t>
  </si>
  <si>
    <t>cbs_osinniki@mail.ru</t>
  </si>
  <si>
    <t>О.А. Упорова</t>
  </si>
  <si>
    <t>Заместитель директора по основной работе</t>
  </si>
  <si>
    <t xml:space="preserve"> Мартынкина Н.А.</t>
  </si>
  <si>
    <t>М13-05-012-00</t>
  </si>
  <si>
    <t>МБУК ДК "Октябрь"</t>
  </si>
  <si>
    <t>г. Осинники ул. Ленина, 123</t>
  </si>
  <si>
    <t>8 (38471) 5-15-10</t>
  </si>
  <si>
    <t>dk_oktober@mail.ru</t>
  </si>
  <si>
    <t>Т.Р. Абдуллин</t>
  </si>
  <si>
    <t>8 (38471) 5-15-35</t>
  </si>
  <si>
    <t>М13-05-013-00</t>
  </si>
  <si>
    <t>МБУК ДК "Высокий"</t>
  </si>
  <si>
    <t>г. Осинники, п. Тайжина ул. Дорожная, 2</t>
  </si>
  <si>
    <t>8 (38471) 5-14-01</t>
  </si>
  <si>
    <t>muk_dk_vysokij@mail.ru</t>
  </si>
  <si>
    <t>О.С. Логинова</t>
  </si>
  <si>
    <t>заместитель директора по общим вопросам</t>
  </si>
  <si>
    <t>Шеметова Г.В.</t>
  </si>
  <si>
    <t>М13-05-010-00</t>
  </si>
  <si>
    <t>МАУК ДК "Шахтер"</t>
  </si>
  <si>
    <t>г.Осинники, ул.Кирова, 19</t>
  </si>
  <si>
    <t>8 (38471) 5-44-76</t>
  </si>
  <si>
    <t>mauk-dkshahter@yandex.ru</t>
  </si>
  <si>
    <t xml:space="preserve">директор </t>
  </si>
  <si>
    <t>И.Н.Сапова</t>
  </si>
  <si>
    <t>специалист по закупкам</t>
  </si>
  <si>
    <t>Бондарь Н.В.</t>
  </si>
  <si>
    <t>8 (38471) 5-33-19</t>
  </si>
  <si>
    <t>223-ФЗ</t>
  </si>
  <si>
    <t>МБУ "ЦЕНТР ОБСЛУЖИВАНИЯ УЧРЕЖДЕНИЙ КУЛЬТУРЫ ОСИННИКОВСКОГО ГОРОДСКОГО ОКРУГА"</t>
  </si>
  <si>
    <t>sentrkultura@mail.ru</t>
  </si>
  <si>
    <t>Н.Н. Яук</t>
  </si>
  <si>
    <t>МКУ "КУМИ" Осинниковского городского округа</t>
  </si>
  <si>
    <t>8 (38471) 4-80-97</t>
  </si>
  <si>
    <t>8 (38471) 4-80-97, факс 8(38471) 4-67-76</t>
  </si>
  <si>
    <t>kumi.osinniki@mail.ru</t>
  </si>
  <si>
    <t xml:space="preserve">руководитель </t>
  </si>
  <si>
    <t>Мальцева Лариса Ивановна</t>
  </si>
  <si>
    <t>27</t>
  </si>
  <si>
    <t>033-93-000-216</t>
  </si>
  <si>
    <t>МКУ КУМИ Осинниковского городского округа</t>
  </si>
  <si>
    <t>МКУ "ЖКУ"</t>
  </si>
  <si>
    <t>Революции.17</t>
  </si>
  <si>
    <t>mku-gku@yandex.ru</t>
  </si>
  <si>
    <t>А.В.Сырых</t>
  </si>
  <si>
    <t>О.Ю.Евтушенко</t>
  </si>
  <si>
    <t>М13-07-001-0</t>
  </si>
  <si>
    <t>28</t>
  </si>
  <si>
    <t>382</t>
  </si>
  <si>
    <t>49554,16</t>
  </si>
  <si>
    <t>М13-04004-00</t>
  </si>
  <si>
    <t>УСЗН администрации Осинниковского городского округа</t>
  </si>
  <si>
    <t>652811 Кемеровская обл., г. Осинники, ул. Советская, 3</t>
  </si>
  <si>
    <t>OSN@DSZNKO.ru</t>
  </si>
  <si>
    <t>Кабанова Светлана Николаевна</t>
  </si>
  <si>
    <t>начальник отдела по правовым вопросам</t>
  </si>
  <si>
    <t>Гизатулина Наталья Николаевна</t>
  </si>
  <si>
    <t>МКУ "Архивное управление</t>
  </si>
  <si>
    <t>652811 г. Осинники ул. Революции,3</t>
  </si>
  <si>
    <t>4-31-67</t>
  </si>
  <si>
    <t>Бабичева Елена Вячеславовна</t>
  </si>
  <si>
    <t>М13-01-002-00</t>
  </si>
  <si>
    <t>МКУ "Архивное управление"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</si>
</sst>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General"/>
    <numFmt numFmtId="181" formatCode="[$-1010419]#,##0.00;\-#,##0.00"/>
    <numFmt numFmtId="182" formatCode="[$-1010419]#,##0.00%"/>
    <numFmt numFmtId="183" formatCode="[$-1010419]dd\.mm\.yyyy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  <numFmt numFmtId="190" formatCode="#,##0.0"/>
  </numFmts>
  <fonts count="97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Arial"/>
      <family val="2"/>
    </font>
    <font>
      <u val="single"/>
      <sz val="8"/>
      <color indexed="12"/>
      <name val="Times New Roman"/>
      <family val="1"/>
    </font>
    <font>
      <sz val="8"/>
      <color indexed="18"/>
      <name val="Times New Roman"/>
      <family val="1"/>
    </font>
    <font>
      <sz val="8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8"/>
      <color rgb="FF000000"/>
      <name val="Arial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7"/>
      <color theme="1"/>
      <name val="Times New Roman"/>
      <family val="1"/>
    </font>
    <font>
      <u val="single"/>
      <sz val="8"/>
      <color theme="10"/>
      <name val="Times New Roman"/>
      <family val="1"/>
    </font>
    <font>
      <sz val="8"/>
      <color rgb="FF0C0E31"/>
      <name val="Times New Roman"/>
      <family val="1"/>
    </font>
    <font>
      <sz val="8"/>
      <color rgb="FF35383B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6" fillId="0" borderId="0">
      <alignment/>
      <protection/>
    </xf>
    <xf numFmtId="0" fontId="0" fillId="0" borderId="0">
      <alignment wrapText="1"/>
      <protection/>
    </xf>
    <xf numFmtId="0" fontId="59" fillId="0" borderId="0">
      <alignment/>
      <protection/>
    </xf>
    <xf numFmtId="0" fontId="9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54"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76" fillId="0" borderId="0" xfId="0" applyFont="1" applyAlignment="1">
      <alignment vertical="top"/>
    </xf>
    <xf numFmtId="0" fontId="76" fillId="0" borderId="10" xfId="0" applyFont="1" applyBorder="1" applyAlignment="1">
      <alignment horizontal="center" vertical="top" wrapText="1"/>
    </xf>
    <xf numFmtId="0" fontId="76" fillId="0" borderId="0" xfId="0" applyFont="1" applyAlignment="1">
      <alignment horizontal="center" vertical="top" wrapText="1"/>
    </xf>
    <xf numFmtId="0" fontId="76" fillId="0" borderId="10" xfId="0" applyFont="1" applyBorder="1" applyAlignment="1">
      <alignment vertical="top"/>
    </xf>
    <xf numFmtId="49" fontId="2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76" fillId="0" borderId="0" xfId="0" applyFont="1" applyAlignment="1">
      <alignment horizontal="right" vertical="top"/>
    </xf>
    <xf numFmtId="0" fontId="77" fillId="0" borderId="0" xfId="0" applyFont="1" applyAlignment="1">
      <alignment vertical="top"/>
    </xf>
    <xf numFmtId="0" fontId="4" fillId="0" borderId="10" xfId="0" applyFont="1" applyBorder="1" applyAlignment="1">
      <alignment horizontal="left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49" fontId="6" fillId="0" borderId="0" xfId="0" applyNumberFormat="1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3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wrapText="1"/>
    </xf>
    <xf numFmtId="0" fontId="78" fillId="0" borderId="10" xfId="0" applyFont="1" applyBorder="1" applyAlignment="1">
      <alignment horizontal="center" vertical="top" wrapText="1"/>
    </xf>
    <xf numFmtId="0" fontId="78" fillId="0" borderId="0" xfId="0" applyFont="1" applyAlignment="1">
      <alignment horizontal="center" vertical="top" wrapText="1"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190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54" applyNumberFormat="1" applyFont="1">
      <alignment wrapText="1"/>
      <protection/>
    </xf>
    <xf numFmtId="0" fontId="5" fillId="0" borderId="0" xfId="54" applyFont="1">
      <alignment wrapText="1"/>
      <protection/>
    </xf>
    <xf numFmtId="0" fontId="5" fillId="0" borderId="0" xfId="54" applyFont="1" applyAlignment="1">
      <alignment/>
      <protection/>
    </xf>
    <xf numFmtId="49" fontId="2" fillId="0" borderId="0" xfId="54" applyNumberFormat="1" applyFont="1">
      <alignment wrapText="1"/>
      <protection/>
    </xf>
    <xf numFmtId="0" fontId="7" fillId="0" borderId="0" xfId="54" applyFont="1" applyBorder="1" applyAlignment="1">
      <alignment horizontal="right" vertical="top" wrapText="1"/>
      <protection/>
    </xf>
    <xf numFmtId="0" fontId="76" fillId="0" borderId="0" xfId="54" applyFont="1" applyAlignment="1">
      <alignment vertical="top"/>
      <protection/>
    </xf>
    <xf numFmtId="0" fontId="15" fillId="0" borderId="10" xfId="54" applyFont="1" applyBorder="1" applyAlignment="1">
      <alignment horizontal="center" vertical="center" wrapText="1"/>
      <protection/>
    </xf>
    <xf numFmtId="49" fontId="1" fillId="0" borderId="0" xfId="54" applyNumberFormat="1" applyFont="1" applyBorder="1" applyAlignment="1">
      <alignment horizontal="center" vertical="center" wrapText="1"/>
      <protection/>
    </xf>
    <xf numFmtId="0" fontId="10" fillId="0" borderId="0" xfId="54" applyFont="1" applyBorder="1" applyAlignment="1">
      <alignment horizontal="left" vertical="center" wrapText="1"/>
      <protection/>
    </xf>
    <xf numFmtId="3" fontId="3" fillId="0" borderId="0" xfId="54" applyNumberFormat="1" applyFont="1" applyBorder="1" applyAlignment="1">
      <alignment horizontal="center" vertical="center" wrapText="1"/>
      <protection/>
    </xf>
    <xf numFmtId="0" fontId="5" fillId="0" borderId="0" xfId="54" applyFont="1" applyAlignment="1">
      <alignment horizontal="left"/>
      <protection/>
    </xf>
    <xf numFmtId="0" fontId="79" fillId="0" borderId="0" xfId="0" applyFont="1" applyAlignment="1">
      <alignment vertical="top"/>
    </xf>
    <xf numFmtId="0" fontId="78" fillId="0" borderId="10" xfId="0" applyFont="1" applyBorder="1" applyAlignment="1">
      <alignment horizontal="center" vertical="top"/>
    </xf>
    <xf numFmtId="49" fontId="5" fillId="0" borderId="0" xfId="0" applyNumberFormat="1" applyFont="1" applyFill="1" applyAlignment="1">
      <alignment wrapText="1"/>
    </xf>
    <xf numFmtId="0" fontId="76" fillId="0" borderId="0" xfId="0" applyFont="1" applyFill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78" fillId="0" borderId="10" xfId="0" applyFont="1" applyFill="1" applyBorder="1" applyAlignment="1">
      <alignment horizontal="center" vertical="top" wrapText="1"/>
    </xf>
    <xf numFmtId="0" fontId="78" fillId="0" borderId="10" xfId="0" applyFont="1" applyFill="1" applyBorder="1" applyAlignment="1">
      <alignment horizontal="center" vertical="top"/>
    </xf>
    <xf numFmtId="0" fontId="76" fillId="0" borderId="10" xfId="0" applyFont="1" applyFill="1" applyBorder="1" applyAlignment="1">
      <alignment horizontal="center" vertical="top" wrapText="1"/>
    </xf>
    <xf numFmtId="0" fontId="76" fillId="0" borderId="10" xfId="0" applyFont="1" applyFill="1" applyBorder="1" applyAlignment="1">
      <alignment vertical="top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right" vertical="top" wrapText="1"/>
    </xf>
    <xf numFmtId="0" fontId="76" fillId="0" borderId="11" xfId="0" applyFont="1" applyBorder="1" applyAlignment="1">
      <alignment vertical="top"/>
    </xf>
    <xf numFmtId="0" fontId="76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49" fontId="5" fillId="0" borderId="0" xfId="0" applyNumberFormat="1" applyFont="1" applyFill="1" applyAlignment="1">
      <alignment horizontal="left" wrapText="1"/>
    </xf>
    <xf numFmtId="0" fontId="79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3" fontId="12" fillId="33" borderId="10" xfId="54" applyNumberFormat="1" applyFont="1" applyFill="1" applyBorder="1" applyAlignment="1">
      <alignment horizontal="center" vertical="center" wrapText="1"/>
      <protection/>
    </xf>
    <xf numFmtId="49" fontId="1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wrapText="1"/>
    </xf>
    <xf numFmtId="49" fontId="17" fillId="0" borderId="0" xfId="0" applyNumberFormat="1" applyFont="1" applyAlignment="1">
      <alignment horizontal="left"/>
    </xf>
    <xf numFmtId="0" fontId="80" fillId="0" borderId="1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3" fontId="29" fillId="0" borderId="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9" fontId="2" fillId="0" borderId="0" xfId="54" applyNumberFormat="1" applyFont="1" applyProtection="1">
      <alignment wrapText="1"/>
      <protection locked="0"/>
    </xf>
    <xf numFmtId="0" fontId="5" fillId="0" borderId="0" xfId="54" applyFont="1" applyProtection="1">
      <alignment wrapText="1"/>
      <protection locked="0"/>
    </xf>
    <xf numFmtId="0" fontId="11" fillId="0" borderId="0" xfId="54" applyFont="1" applyBorder="1" applyAlignment="1" applyProtection="1">
      <alignment horizontal="center" vertical="top" wrapText="1"/>
      <protection locked="0"/>
    </xf>
    <xf numFmtId="0" fontId="4" fillId="0" borderId="0" xfId="54" applyFont="1" applyBorder="1" applyAlignment="1" applyProtection="1">
      <alignment horizontal="center" vertical="top" wrapText="1"/>
      <protection locked="0"/>
    </xf>
    <xf numFmtId="0" fontId="4" fillId="0" borderId="10" xfId="54" applyFont="1" applyFill="1" applyBorder="1" applyAlignment="1">
      <alignment horizontal="center" vertical="center" wrapText="1"/>
      <protection/>
    </xf>
    <xf numFmtId="49" fontId="14" fillId="0" borderId="10" xfId="54" applyNumberFormat="1" applyFont="1" applyBorder="1" applyAlignment="1">
      <alignment horizontal="center" vertical="center" wrapText="1"/>
      <protection/>
    </xf>
    <xf numFmtId="0" fontId="15" fillId="0" borderId="10" xfId="54" applyFont="1" applyFill="1" applyBorder="1" applyAlignment="1">
      <alignment horizontal="center" vertical="center" wrapText="1"/>
      <protection/>
    </xf>
    <xf numFmtId="0" fontId="14" fillId="0" borderId="10" xfId="54" applyFont="1" applyBorder="1" applyAlignment="1">
      <alignment horizontal="center" vertical="center" wrapText="1"/>
      <protection/>
    </xf>
    <xf numFmtId="0" fontId="14" fillId="0" borderId="0" xfId="54" applyFont="1" applyAlignment="1">
      <alignment horizontal="center" vertical="center" wrapTex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left" vertical="center" wrapText="1"/>
      <protection/>
    </xf>
    <xf numFmtId="3" fontId="12" fillId="33" borderId="10" xfId="54" applyNumberFormat="1" applyFont="1" applyFill="1" applyBorder="1" applyAlignment="1" applyProtection="1">
      <alignment horizontal="center" vertical="center" wrapText="1"/>
      <protection locked="0"/>
    </xf>
    <xf numFmtId="4" fontId="12" fillId="33" borderId="10" xfId="54" applyNumberFormat="1" applyFont="1" applyFill="1" applyBorder="1" applyAlignment="1">
      <alignment horizontal="center" vertical="center" wrapText="1"/>
      <protection/>
    </xf>
    <xf numFmtId="190" fontId="13" fillId="33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>
      <alignment horizontal="left" vertical="center" wrapText="1"/>
      <protection/>
    </xf>
    <xf numFmtId="3" fontId="12" fillId="33" borderId="10" xfId="54" applyNumberFormat="1" applyFont="1" applyFill="1" applyBorder="1" applyAlignment="1" applyProtection="1">
      <alignment horizontal="center" vertical="center" wrapText="1"/>
      <protection/>
    </xf>
    <xf numFmtId="3" fontId="12" fillId="0" borderId="10" xfId="54" applyNumberFormat="1" applyFont="1" applyFill="1" applyBorder="1" applyAlignment="1" applyProtection="1">
      <alignment horizontal="center" vertical="center" wrapText="1"/>
      <protection locked="0"/>
    </xf>
    <xf numFmtId="3" fontId="13" fillId="33" borderId="10" xfId="54" applyNumberFormat="1" applyFont="1" applyFill="1" applyBorder="1" applyAlignment="1" applyProtection="1">
      <alignment horizontal="center" vertical="center" wrapText="1"/>
      <protection/>
    </xf>
    <xf numFmtId="3" fontId="13" fillId="0" borderId="10" xfId="54" applyNumberFormat="1" applyFont="1" applyFill="1" applyBorder="1" applyAlignment="1" applyProtection="1">
      <alignment horizontal="center" vertical="center" wrapText="1"/>
      <protection locked="0"/>
    </xf>
    <xf numFmtId="3" fontId="13" fillId="33" borderId="10" xfId="54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54" applyNumberFormat="1" applyFont="1" applyFill="1" applyBorder="1" applyAlignment="1" applyProtection="1">
      <alignment horizontal="center" vertical="center" wrapText="1"/>
      <protection locked="0"/>
    </xf>
    <xf numFmtId="4" fontId="13" fillId="33" borderId="10" xfId="54" applyNumberFormat="1" applyFont="1" applyFill="1" applyBorder="1" applyAlignment="1" applyProtection="1">
      <alignment horizontal="center" vertical="center" wrapText="1"/>
      <protection/>
    </xf>
    <xf numFmtId="0" fontId="5" fillId="0" borderId="10" xfId="54" applyFont="1" applyBorder="1">
      <alignment wrapText="1"/>
      <protection/>
    </xf>
    <xf numFmtId="3" fontId="12" fillId="0" borderId="10" xfId="54" applyNumberFormat="1" applyFont="1" applyFill="1" applyBorder="1" applyAlignment="1" applyProtection="1">
      <alignment horizontal="center" vertical="center" wrapText="1"/>
      <protection/>
    </xf>
    <xf numFmtId="4" fontId="13" fillId="33" borderId="10" xfId="54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54" applyNumberFormat="1" applyFont="1">
      <alignment wrapText="1"/>
      <protection/>
    </xf>
    <xf numFmtId="49" fontId="17" fillId="0" borderId="0" xfId="54" applyNumberFormat="1" applyFont="1" applyAlignment="1">
      <alignment horizontal="left" wrapText="1"/>
      <protection/>
    </xf>
    <xf numFmtId="49" fontId="5" fillId="0" borderId="0" xfId="54" applyNumberFormat="1" applyFont="1" applyFill="1" applyAlignment="1">
      <alignment horizontal="left" wrapText="1"/>
      <protection/>
    </xf>
    <xf numFmtId="0" fontId="5" fillId="0" borderId="0" xfId="54" applyFont="1" applyFill="1">
      <alignment wrapText="1"/>
      <protection/>
    </xf>
    <xf numFmtId="49" fontId="82" fillId="0" borderId="0" xfId="54" applyNumberFormat="1" applyFont="1" applyFill="1" applyAlignment="1">
      <alignment horizontal="left"/>
      <protection/>
    </xf>
    <xf numFmtId="0" fontId="6" fillId="0" borderId="0" xfId="54" applyFont="1" applyAlignment="1">
      <alignment wrapText="1"/>
      <protection/>
    </xf>
    <xf numFmtId="0" fontId="5" fillId="0" borderId="10" xfId="0" applyFont="1" applyBorder="1" applyAlignment="1">
      <alignment wrapText="1"/>
    </xf>
    <xf numFmtId="0" fontId="3" fillId="33" borderId="10" xfId="54" applyFont="1" applyFill="1" applyBorder="1" applyAlignment="1">
      <alignment horizontal="center" vertical="center" wrapText="1"/>
      <protection/>
    </xf>
    <xf numFmtId="0" fontId="5" fillId="33" borderId="10" xfId="54" applyFont="1" applyFill="1" applyBorder="1">
      <alignment wrapText="1"/>
      <protection/>
    </xf>
    <xf numFmtId="0" fontId="6" fillId="0" borderId="10" xfId="0" applyFont="1" applyFill="1" applyBorder="1" applyAlignment="1">
      <alignment horizontal="left" vertical="top" wrapText="1"/>
    </xf>
    <xf numFmtId="49" fontId="2" fillId="0" borderId="10" xfId="54" applyNumberFormat="1" applyFont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49" fontId="83" fillId="0" borderId="10" xfId="0" applyNumberFormat="1" applyFont="1" applyFill="1" applyBorder="1" applyAlignment="1">
      <alignment wrapText="1"/>
    </xf>
    <xf numFmtId="49" fontId="8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54" applyFont="1" applyBorder="1" applyAlignment="1">
      <alignment horizontal="left" vertical="center" wrapText="1"/>
      <protection/>
    </xf>
    <xf numFmtId="49" fontId="1" fillId="0" borderId="10" xfId="54" applyNumberFormat="1" applyFont="1" applyBorder="1" applyAlignment="1">
      <alignment horizontal="center" vertical="center" wrapText="1"/>
      <protection/>
    </xf>
    <xf numFmtId="3" fontId="12" fillId="0" borderId="10" xfId="54" applyNumberFormat="1" applyFont="1" applyFill="1" applyBorder="1" applyAlignment="1">
      <alignment horizontal="center" vertical="center" wrapText="1"/>
      <protection/>
    </xf>
    <xf numFmtId="0" fontId="3" fillId="33" borderId="10" xfId="54" applyFont="1" applyFill="1" applyBorder="1" applyAlignment="1">
      <alignment horizontal="left" vertical="center" wrapText="1"/>
      <protection/>
    </xf>
    <xf numFmtId="0" fontId="15" fillId="33" borderId="10" xfId="54" applyFont="1" applyFill="1" applyBorder="1" applyAlignment="1">
      <alignment horizontal="center" vertical="center" wrapText="1"/>
      <protection/>
    </xf>
    <xf numFmtId="3" fontId="12" fillId="33" borderId="10" xfId="54" applyNumberFormat="1" applyFont="1" applyFill="1" applyBorder="1" applyAlignment="1">
      <alignment horizontal="center" vertical="center" wrapText="1"/>
      <protection/>
    </xf>
    <xf numFmtId="0" fontId="10" fillId="33" borderId="10" xfId="54" applyFont="1" applyFill="1" applyBorder="1" applyAlignment="1">
      <alignment horizontal="left" vertical="center" wrapText="1"/>
      <protection/>
    </xf>
    <xf numFmtId="3" fontId="3" fillId="33" borderId="10" xfId="54" applyNumberFormat="1" applyFont="1" applyFill="1" applyBorder="1" applyAlignment="1">
      <alignment horizontal="center" vertical="center" wrapText="1"/>
      <protection/>
    </xf>
    <xf numFmtId="49" fontId="2" fillId="0" borderId="12" xfId="54" applyNumberFormat="1" applyFont="1" applyBorder="1" applyAlignment="1">
      <alignment horizontal="center" vertical="center" wrapText="1"/>
      <protection/>
    </xf>
    <xf numFmtId="3" fontId="3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>
      <alignment wrapText="1"/>
      <protection/>
    </xf>
    <xf numFmtId="0" fontId="84" fillId="0" borderId="10" xfId="54" applyFont="1" applyFill="1" applyBorder="1" applyAlignment="1">
      <alignment horizontal="center" vertical="center" wrapText="1"/>
      <protection/>
    </xf>
    <xf numFmtId="0" fontId="5" fillId="0" borderId="0" xfId="54" applyFont="1" applyAlignment="1">
      <alignment horizontal="left" wrapText="1"/>
      <protection/>
    </xf>
    <xf numFmtId="49" fontId="5" fillId="0" borderId="0" xfId="54" applyNumberFormat="1" applyFont="1" applyAlignment="1">
      <alignment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78" fillId="34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77" fillId="0" borderId="10" xfId="54" applyFont="1" applyFill="1" applyBorder="1">
      <alignment wrapText="1"/>
      <protection/>
    </xf>
    <xf numFmtId="0" fontId="5" fillId="0" borderId="0" xfId="54" applyFont="1" applyFill="1" applyAlignment="1">
      <alignment/>
      <protection/>
    </xf>
    <xf numFmtId="0" fontId="82" fillId="0" borderId="0" xfId="0" applyFont="1" applyAlignment="1" applyProtection="1">
      <alignment wrapText="1"/>
      <protection locked="0"/>
    </xf>
    <xf numFmtId="49" fontId="5" fillId="0" borderId="0" xfId="54" applyNumberFormat="1" applyFont="1" applyFill="1" applyAlignment="1">
      <alignment horizontal="left"/>
      <protection/>
    </xf>
    <xf numFmtId="0" fontId="1" fillId="33" borderId="10" xfId="0" applyFont="1" applyFill="1" applyBorder="1" applyAlignment="1">
      <alignment horizontal="left" vertical="center" wrapText="1"/>
    </xf>
    <xf numFmtId="0" fontId="81" fillId="0" borderId="10" xfId="0" applyFont="1" applyBorder="1" applyAlignment="1">
      <alignment horizontal="left" vertical="center" wrapText="1"/>
    </xf>
    <xf numFmtId="0" fontId="84" fillId="0" borderId="10" xfId="54" applyFont="1" applyFill="1" applyBorder="1" applyAlignment="1">
      <alignment horizontal="left" vertical="center" wrapText="1"/>
      <protection/>
    </xf>
    <xf numFmtId="0" fontId="78" fillId="0" borderId="10" xfId="54" applyFont="1" applyBorder="1" applyAlignment="1">
      <alignment horizontal="left" vertical="center" wrapText="1"/>
      <protection/>
    </xf>
    <xf numFmtId="0" fontId="78" fillId="0" borderId="13" xfId="54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right" vertical="top" wrapText="1"/>
    </xf>
    <xf numFmtId="0" fontId="4" fillId="0" borderId="0" xfId="54" applyFont="1" applyBorder="1" applyAlignment="1">
      <alignment horizontal="center" vertical="top" wrapText="1"/>
      <protection/>
    </xf>
    <xf numFmtId="49" fontId="5" fillId="0" borderId="0" xfId="54" applyNumberFormat="1" applyFont="1" applyAlignment="1">
      <alignment vertical="top" wrapText="1"/>
      <protection/>
    </xf>
    <xf numFmtId="0" fontId="5" fillId="0" borderId="0" xfId="54" applyFont="1" applyAlignment="1">
      <alignment vertical="top" wrapText="1"/>
      <protection/>
    </xf>
    <xf numFmtId="0" fontId="5" fillId="0" borderId="0" xfId="54" applyFont="1" applyAlignment="1">
      <alignment horizontal="right" vertical="top"/>
      <protection/>
    </xf>
    <xf numFmtId="49" fontId="2" fillId="0" borderId="0" xfId="54" applyNumberFormat="1" applyFont="1" applyAlignment="1">
      <alignment vertical="top" wrapText="1"/>
      <protection/>
    </xf>
    <xf numFmtId="0" fontId="7" fillId="0" borderId="0" xfId="54" applyFont="1" applyAlignment="1">
      <alignment vertical="top" wrapText="1"/>
      <protection/>
    </xf>
    <xf numFmtId="0" fontId="76" fillId="0" borderId="0" xfId="54" applyFont="1" applyBorder="1" applyAlignment="1">
      <alignment vertical="top"/>
      <protection/>
    </xf>
    <xf numFmtId="0" fontId="4" fillId="0" borderId="0" xfId="54" applyFont="1" applyBorder="1" applyAlignment="1">
      <alignment vertical="top" wrapText="1"/>
      <protection/>
    </xf>
    <xf numFmtId="0" fontId="6" fillId="0" borderId="10" xfId="54" applyFont="1" applyBorder="1" applyAlignment="1">
      <alignment horizontal="center" vertical="top" wrapText="1"/>
      <protection/>
    </xf>
    <xf numFmtId="0" fontId="6" fillId="0" borderId="10" xfId="54" applyFont="1" applyFill="1" applyBorder="1" applyAlignment="1">
      <alignment horizontal="center" vertical="top" wrapText="1"/>
      <protection/>
    </xf>
    <xf numFmtId="49" fontId="5" fillId="0" borderId="10" xfId="54" applyNumberFormat="1" applyFont="1" applyBorder="1" applyAlignment="1">
      <alignment horizontal="center" vertical="top" wrapText="1"/>
      <protection/>
    </xf>
    <xf numFmtId="0" fontId="76" fillId="0" borderId="10" xfId="55" applyFont="1" applyBorder="1" applyAlignment="1">
      <alignment horizontal="left" vertical="top" wrapText="1"/>
      <protection/>
    </xf>
    <xf numFmtId="1" fontId="76" fillId="0" borderId="10" xfId="55" applyNumberFormat="1" applyFont="1" applyBorder="1" applyAlignment="1">
      <alignment horizontal="center" vertical="top" wrapText="1"/>
      <protection/>
    </xf>
    <xf numFmtId="0" fontId="85" fillId="0" borderId="10" xfId="55" applyFont="1" applyBorder="1" applyAlignment="1">
      <alignment vertical="top" wrapText="1"/>
      <protection/>
    </xf>
    <xf numFmtId="0" fontId="86" fillId="0" borderId="10" xfId="55" applyFont="1" applyBorder="1" applyAlignment="1">
      <alignment vertical="top" wrapText="1"/>
      <protection/>
    </xf>
    <xf numFmtId="0" fontId="20" fillId="0" borderId="10" xfId="55" applyFont="1" applyBorder="1" applyAlignment="1">
      <alignment horizontal="left" vertical="top" wrapText="1"/>
      <protection/>
    </xf>
    <xf numFmtId="0" fontId="76" fillId="0" borderId="10" xfId="0" applyFont="1" applyBorder="1" applyAlignment="1">
      <alignment horizontal="left" vertical="center" wrapText="1"/>
    </xf>
    <xf numFmtId="2" fontId="76" fillId="0" borderId="10" xfId="55" applyNumberFormat="1" applyFont="1" applyBorder="1" applyAlignment="1">
      <alignment horizontal="center" vertical="top" wrapText="1"/>
      <protection/>
    </xf>
    <xf numFmtId="0" fontId="76" fillId="0" borderId="10" xfId="0" applyFont="1" applyFill="1" applyBorder="1" applyAlignment="1">
      <alignment horizontal="left" vertical="center" wrapText="1"/>
    </xf>
    <xf numFmtId="0" fontId="76" fillId="0" borderId="10" xfId="55" applyFont="1" applyBorder="1" applyAlignment="1">
      <alignment vertical="top"/>
      <protection/>
    </xf>
    <xf numFmtId="49" fontId="76" fillId="0" borderId="10" xfId="55" applyNumberFormat="1" applyFont="1" applyBorder="1" applyAlignment="1">
      <alignment horizontal="center" vertical="top" wrapText="1"/>
      <protection/>
    </xf>
    <xf numFmtId="49" fontId="76" fillId="0" borderId="10" xfId="0" applyNumberFormat="1" applyFont="1" applyBorder="1" applyAlignment="1">
      <alignment horizontal="center" vertical="center" wrapText="1"/>
    </xf>
    <xf numFmtId="1" fontId="76" fillId="0" borderId="10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horizontal="left" vertical="center" wrapText="1"/>
    </xf>
    <xf numFmtId="49" fontId="5" fillId="0" borderId="0" xfId="54" applyNumberFormat="1" applyFont="1" applyBorder="1" applyAlignment="1">
      <alignment horizontal="center" vertical="top" wrapText="1"/>
      <protection/>
    </xf>
    <xf numFmtId="0" fontId="76" fillId="0" borderId="0" xfId="0" applyFont="1" applyBorder="1" applyAlignment="1">
      <alignment horizontal="left" vertical="center" wrapText="1"/>
    </xf>
    <xf numFmtId="49" fontId="76" fillId="0" borderId="0" xfId="0" applyNumberFormat="1" applyFont="1" applyBorder="1" applyAlignment="1">
      <alignment horizontal="center" vertical="center" wrapText="1"/>
    </xf>
    <xf numFmtId="1" fontId="76" fillId="0" borderId="0" xfId="0" applyNumberFormat="1" applyFont="1" applyBorder="1" applyAlignment="1">
      <alignment horizontal="center" vertical="center" wrapText="1"/>
    </xf>
    <xf numFmtId="0" fontId="78" fillId="0" borderId="0" xfId="0" applyFont="1" applyBorder="1" applyAlignment="1">
      <alignment horizontal="left" vertical="center" wrapText="1"/>
    </xf>
    <xf numFmtId="0" fontId="5" fillId="0" borderId="0" xfId="54" applyFont="1" applyAlignment="1">
      <alignment horizontal="left" vertical="top"/>
      <protection/>
    </xf>
    <xf numFmtId="0" fontId="5" fillId="0" borderId="11" xfId="54" applyFont="1" applyBorder="1" applyAlignment="1">
      <alignment vertical="top" wrapText="1"/>
      <protection/>
    </xf>
    <xf numFmtId="49" fontId="6" fillId="0" borderId="0" xfId="54" applyNumberFormat="1" applyFont="1" applyAlignment="1">
      <alignment vertical="top" wrapText="1"/>
      <protection/>
    </xf>
    <xf numFmtId="0" fontId="5" fillId="0" borderId="0" xfId="54" applyFont="1" applyAlignment="1">
      <alignment horizontal="center" vertical="top" wrapText="1"/>
      <protection/>
    </xf>
    <xf numFmtId="0" fontId="6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4" fontId="87" fillId="0" borderId="10" xfId="0" applyNumberFormat="1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4" fontId="13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88" fillId="0" borderId="0" xfId="0" applyFont="1" applyFill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14" fontId="7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54" applyNumberFormat="1" applyFont="1" applyFill="1" applyBorder="1" applyAlignment="1">
      <alignment horizontal="center" vertical="top" wrapText="1"/>
      <protection/>
    </xf>
    <xf numFmtId="0" fontId="20" fillId="0" borderId="10" xfId="55" applyFont="1" applyFill="1" applyBorder="1" applyAlignment="1">
      <alignment horizontal="left" vertical="top" wrapText="1"/>
      <protection/>
    </xf>
    <xf numFmtId="1" fontId="76" fillId="0" borderId="10" xfId="55" applyNumberFormat="1" applyFont="1" applyFill="1" applyBorder="1" applyAlignment="1">
      <alignment horizontal="center" vertical="top" wrapText="1"/>
      <protection/>
    </xf>
    <xf numFmtId="0" fontId="85" fillId="0" borderId="10" xfId="55" applyFont="1" applyFill="1" applyBorder="1" applyAlignment="1">
      <alignment vertical="top" wrapText="1"/>
      <protection/>
    </xf>
    <xf numFmtId="0" fontId="76" fillId="0" borderId="10" xfId="55" applyFont="1" applyFill="1" applyBorder="1" applyAlignment="1">
      <alignment horizontal="left" vertical="top" wrapText="1"/>
      <protection/>
    </xf>
    <xf numFmtId="2" fontId="76" fillId="0" borderId="10" xfId="55" applyNumberFormat="1" applyFont="1" applyFill="1" applyBorder="1" applyAlignment="1">
      <alignment horizontal="center" vertical="top" wrapText="1"/>
      <protection/>
    </xf>
    <xf numFmtId="49" fontId="5" fillId="0" borderId="10" xfId="0" applyNumberFormat="1" applyFont="1" applyBorder="1" applyAlignment="1">
      <alignment wrapText="1"/>
    </xf>
    <xf numFmtId="0" fontId="5" fillId="34" borderId="10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2" fontId="23" fillId="34" borderId="10" xfId="0" applyNumberFormat="1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 wrapText="1"/>
    </xf>
    <xf numFmtId="49" fontId="32" fillId="33" borderId="10" xfId="0" applyNumberFormat="1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2" applyFont="1" applyFill="1" applyBorder="1" applyAlignment="1" applyProtection="1">
      <alignment horizontal="center" vertical="center" wrapText="1"/>
      <protection/>
    </xf>
    <xf numFmtId="184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3" fontId="15" fillId="0" borderId="10" xfId="54" applyNumberFormat="1" applyFont="1" applyFill="1" applyBorder="1" applyAlignment="1">
      <alignment horizontal="center" vertical="center" wrapText="1"/>
      <protection/>
    </xf>
    <xf numFmtId="49" fontId="78" fillId="0" borderId="10" xfId="0" applyNumberFormat="1" applyFont="1" applyBorder="1" applyAlignment="1">
      <alignment horizontal="center" vertical="center" wrapText="1"/>
    </xf>
    <xf numFmtId="0" fontId="34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49" fontId="78" fillId="0" borderId="10" xfId="0" applyNumberFormat="1" applyFont="1" applyFill="1" applyBorder="1" applyAlignment="1">
      <alignment horizontal="center" vertical="center" wrapText="1"/>
    </xf>
    <xf numFmtId="49" fontId="34" fillId="0" borderId="10" xfId="42" applyNumberFormat="1" applyFont="1" applyFill="1" applyBorder="1" applyAlignment="1" applyProtection="1">
      <alignment horizontal="center" vertical="center" wrapText="1"/>
      <protection/>
    </xf>
    <xf numFmtId="0" fontId="91" fillId="0" borderId="0" xfId="0" applyFont="1" applyAlignment="1">
      <alignment horizontal="center" vertical="center" wrapText="1"/>
    </xf>
    <xf numFmtId="0" fontId="76" fillId="0" borderId="10" xfId="55" applyNumberFormat="1" applyFont="1" applyFill="1" applyBorder="1" applyAlignment="1">
      <alignment horizontal="center" vertical="top" wrapText="1"/>
      <protection/>
    </xf>
    <xf numFmtId="0" fontId="92" fillId="0" borderId="10" xfId="54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34" fillId="0" borderId="10" xfId="42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54" applyFont="1" applyFill="1" applyBorder="1">
      <alignment wrapText="1"/>
      <protection/>
    </xf>
    <xf numFmtId="0" fontId="78" fillId="0" borderId="10" xfId="0" applyNumberFormat="1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93" fillId="0" borderId="10" xfId="42" applyFont="1" applyFill="1" applyBorder="1" applyAlignment="1" applyProtection="1">
      <alignment horizontal="center" vertical="center" wrapText="1"/>
      <protection/>
    </xf>
    <xf numFmtId="0" fontId="91" fillId="0" borderId="15" xfId="0" applyFont="1" applyBorder="1" applyAlignment="1">
      <alignment horizontal="center" vertical="center" wrapText="1"/>
    </xf>
    <xf numFmtId="0" fontId="78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78" fillId="0" borderId="10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1" fontId="78" fillId="0" borderId="10" xfId="0" applyNumberFormat="1" applyFont="1" applyBorder="1" applyAlignment="1">
      <alignment horizontal="center" vertical="center" wrapText="1"/>
    </xf>
    <xf numFmtId="1" fontId="78" fillId="0" borderId="10" xfId="0" applyNumberFormat="1" applyFont="1" applyFill="1" applyBorder="1" applyAlignment="1">
      <alignment horizontal="center" vertical="center" wrapText="1"/>
    </xf>
    <xf numFmtId="1" fontId="94" fillId="0" borderId="0" xfId="0" applyNumberFormat="1" applyFont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 wrapText="1"/>
    </xf>
    <xf numFmtId="1" fontId="94" fillId="0" borderId="10" xfId="0" applyNumberFormat="1" applyFont="1" applyBorder="1" applyAlignment="1">
      <alignment horizontal="center" vertical="center" wrapText="1"/>
    </xf>
    <xf numFmtId="1" fontId="95" fillId="0" borderId="10" xfId="0" applyNumberFormat="1" applyFont="1" applyBorder="1" applyAlignment="1">
      <alignment horizontal="center" vertical="center" wrapText="1"/>
    </xf>
    <xf numFmtId="0" fontId="8" fillId="0" borderId="10" xfId="42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14" fontId="78" fillId="0" borderId="10" xfId="0" applyNumberFormat="1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49" fontId="76" fillId="0" borderId="10" xfId="0" applyNumberFormat="1" applyFont="1" applyFill="1" applyBorder="1" applyAlignment="1">
      <alignment horizontal="center" vertical="center" wrapText="1"/>
    </xf>
    <xf numFmtId="1" fontId="7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5" fillId="36" borderId="11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 wrapText="1"/>
      <protection locked="0"/>
    </xf>
    <xf numFmtId="49" fontId="21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left" wrapText="1"/>
    </xf>
    <xf numFmtId="49" fontId="17" fillId="0" borderId="0" xfId="54" applyNumberFormat="1" applyFont="1" applyAlignment="1">
      <alignment horizontal="left" wrapText="1"/>
      <protection/>
    </xf>
    <xf numFmtId="49" fontId="5" fillId="0" borderId="0" xfId="54" applyNumberFormat="1" applyFont="1" applyFill="1" applyAlignment="1">
      <alignment horizontal="left" wrapText="1"/>
      <protection/>
    </xf>
    <xf numFmtId="0" fontId="4" fillId="0" borderId="16" xfId="54" applyFont="1" applyFill="1" applyBorder="1" applyAlignment="1">
      <alignment horizontal="center" vertical="center" wrapText="1"/>
      <protection/>
    </xf>
    <xf numFmtId="0" fontId="4" fillId="0" borderId="17" xfId="54" applyFont="1" applyFill="1" applyBorder="1" applyAlignment="1">
      <alignment horizontal="center" vertical="center" wrapText="1"/>
      <protection/>
    </xf>
    <xf numFmtId="0" fontId="4" fillId="0" borderId="12" xfId="54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left" wrapText="1"/>
    </xf>
    <xf numFmtId="49" fontId="2" fillId="0" borderId="10" xfId="54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7" fillId="0" borderId="0" xfId="0" applyFont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11" fillId="0" borderId="0" xfId="54" applyFont="1" applyBorder="1" applyAlignment="1" applyProtection="1">
      <alignment horizontal="center" vertical="top" wrapText="1"/>
      <protection locked="0"/>
    </xf>
    <xf numFmtId="0" fontId="4" fillId="0" borderId="16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0" xfId="54" applyFont="1" applyAlignment="1">
      <alignment horizontal="center" vertical="top" wrapText="1"/>
      <protection/>
    </xf>
    <xf numFmtId="0" fontId="79" fillId="0" borderId="11" xfId="54" applyFont="1" applyBorder="1" applyAlignment="1">
      <alignment horizontal="center" vertical="top"/>
      <protection/>
    </xf>
    <xf numFmtId="0" fontId="4" fillId="0" borderId="0" xfId="54" applyFont="1" applyBorder="1" applyAlignment="1">
      <alignment horizontal="center" vertical="top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14" xfId="54" applyFont="1" applyFill="1" applyBorder="1" applyAlignment="1">
      <alignment horizontal="center" vertical="center" wrapText="1"/>
      <protection/>
    </xf>
    <xf numFmtId="0" fontId="3" fillId="0" borderId="18" xfId="54" applyFont="1" applyFill="1" applyBorder="1" applyAlignment="1">
      <alignment horizontal="center" vertical="center" wrapText="1"/>
      <protection/>
    </xf>
    <xf numFmtId="0" fontId="3" fillId="0" borderId="19" xfId="54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0" fontId="84" fillId="0" borderId="10" xfId="0" applyFont="1" applyBorder="1" applyAlignment="1">
      <alignment horizontal="center" vertical="center" wrapText="1"/>
    </xf>
    <xf numFmtId="0" fontId="84" fillId="0" borderId="14" xfId="54" applyFont="1" applyFill="1" applyBorder="1" applyAlignment="1">
      <alignment horizontal="center" vertical="center" wrapText="1"/>
      <protection/>
    </xf>
    <xf numFmtId="0" fontId="84" fillId="0" borderId="20" xfId="54" applyFont="1" applyFill="1" applyBorder="1" applyAlignment="1">
      <alignment horizontal="center" vertical="center" wrapText="1"/>
      <protection/>
    </xf>
    <xf numFmtId="0" fontId="84" fillId="0" borderId="19" xfId="54" applyFont="1" applyFill="1" applyBorder="1" applyAlignment="1">
      <alignment horizontal="center" vertical="center" wrapText="1"/>
      <protection/>
    </xf>
    <xf numFmtId="0" fontId="84" fillId="0" borderId="21" xfId="54" applyFont="1" applyFill="1" applyBorder="1" applyAlignment="1">
      <alignment horizontal="center" vertical="center" wrapText="1"/>
      <protection/>
    </xf>
    <xf numFmtId="0" fontId="84" fillId="0" borderId="16" xfId="54" applyFont="1" applyFill="1" applyBorder="1" applyAlignment="1">
      <alignment horizontal="center" vertical="center" wrapText="1"/>
      <protection/>
    </xf>
    <xf numFmtId="0" fontId="84" fillId="0" borderId="17" xfId="54" applyFont="1" applyFill="1" applyBorder="1" applyAlignment="1">
      <alignment horizontal="center" vertical="center" wrapText="1"/>
      <protection/>
    </xf>
    <xf numFmtId="0" fontId="84" fillId="0" borderId="12" xfId="54" applyFont="1" applyFill="1" applyBorder="1" applyAlignment="1">
      <alignment horizontal="center" vertical="center" wrapText="1"/>
      <protection/>
    </xf>
    <xf numFmtId="0" fontId="3" fillId="0" borderId="20" xfId="54" applyFont="1" applyFill="1" applyBorder="1" applyAlignment="1">
      <alignment horizontal="center" vertical="center" wrapText="1"/>
      <protection/>
    </xf>
    <xf numFmtId="0" fontId="3" fillId="0" borderId="21" xfId="54" applyFont="1" applyFill="1" applyBorder="1" applyAlignment="1">
      <alignment horizontal="center" vertical="center" wrapText="1"/>
      <protection/>
    </xf>
    <xf numFmtId="0" fontId="5" fillId="0" borderId="0" xfId="54" applyFont="1" applyAlignment="1">
      <alignment horizontal="left" wrapText="1"/>
      <protection/>
    </xf>
    <xf numFmtId="49" fontId="1" fillId="0" borderId="16" xfId="54" applyNumberFormat="1" applyFont="1" applyFill="1" applyBorder="1" applyAlignment="1">
      <alignment horizontal="center" vertical="center" wrapText="1"/>
      <protection/>
    </xf>
    <xf numFmtId="49" fontId="1" fillId="0" borderId="17" xfId="54" applyNumberFormat="1" applyFont="1" applyFill="1" applyBorder="1" applyAlignment="1">
      <alignment horizontal="center" vertical="center" wrapText="1"/>
      <protection/>
    </xf>
    <xf numFmtId="49" fontId="1" fillId="0" borderId="12" xfId="54" applyNumberFormat="1" applyFont="1" applyFill="1" applyBorder="1" applyAlignment="1">
      <alignment horizontal="center" vertical="center" wrapText="1"/>
      <protection/>
    </xf>
    <xf numFmtId="0" fontId="96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3" fillId="0" borderId="13" xfId="54" applyFont="1" applyFill="1" applyBorder="1" applyAlignment="1">
      <alignment horizontal="center" vertical="center" wrapText="1"/>
      <protection/>
    </xf>
    <xf numFmtId="0" fontId="23" fillId="0" borderId="22" xfId="54" applyFont="1" applyFill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86" fillId="0" borderId="16" xfId="0" applyFont="1" applyBorder="1" applyAlignment="1">
      <alignment horizontal="center" vertical="center" wrapText="1"/>
    </xf>
    <xf numFmtId="0" fontId="86" fillId="0" borderId="17" xfId="0" applyFont="1" applyBorder="1" applyAlignment="1">
      <alignment horizontal="center" vertical="center" wrapText="1"/>
    </xf>
    <xf numFmtId="0" fontId="86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79" fillId="0" borderId="0" xfId="0" applyFont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 vertical="top" wrapText="1"/>
    </xf>
    <xf numFmtId="0" fontId="79" fillId="0" borderId="0" xfId="0" applyFont="1" applyFill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79" fillId="0" borderId="0" xfId="0" applyFont="1" applyAlignment="1">
      <alignment horizontal="center" vertical="top" wrapText="1"/>
    </xf>
    <xf numFmtId="0" fontId="79" fillId="0" borderId="11" xfId="0" applyFont="1" applyBorder="1" applyAlignment="1">
      <alignment horizontal="center" vertical="top"/>
    </xf>
    <xf numFmtId="0" fontId="79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7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20" fillId="0" borderId="13" xfId="0" applyNumberFormat="1" applyFont="1" applyBorder="1" applyAlignment="1">
      <alignment horizontal="center" vertical="top" wrapText="1"/>
    </xf>
    <xf numFmtId="2" fontId="20" fillId="0" borderId="22" xfId="0" applyNumberFormat="1" applyFont="1" applyBorder="1" applyAlignment="1">
      <alignment horizontal="center" vertical="top" wrapText="1"/>
    </xf>
    <xf numFmtId="184" fontId="5" fillId="0" borderId="0" xfId="0" applyNumberFormat="1" applyFont="1" applyAlignment="1">
      <alignment horizontal="center" wrapText="1"/>
    </xf>
    <xf numFmtId="184" fontId="6" fillId="35" borderId="0" xfId="0" applyNumberFormat="1" applyFont="1" applyFill="1" applyAlignment="1">
      <alignment horizont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Процентный 2 2 2" xfId="63"/>
    <cellStyle name="Процентный 2 3" xfId="64"/>
    <cellStyle name="Процентный 2 3 2" xfId="65"/>
    <cellStyle name="Процентный 2 4" xfId="66"/>
    <cellStyle name="Процентный 2 4 2" xfId="67"/>
    <cellStyle name="Процентный 2 5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1\&#1069;&#1083;&#1077;&#1082;&#1090;&#1086;&#1088;&#1086;&#1085;&#1085;&#1072;&#1103;%20&#1087;&#1086;&#1095;&#1090;&#1072;\Users\CA52~1\AppData\Local\Temp\Rar$DIa2604.23904\&#1059;&#1054;_&#1054;&#1058;&#1063;&#1045;&#1058;%20&#1055;&#1088;&#1080;&#1083;.&#1082;%20&#1087;&#1080;&#1089;&#1100;&#1084;&#1091;%20&#1052;&#1047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1-мз"/>
      <sheetName val="№1-1мз"/>
      <sheetName val="Прил №2-мз"/>
      <sheetName val="прил №3-мз"/>
      <sheetName val="прил №4-мз"/>
      <sheetName val="прил №5-мз"/>
      <sheetName val="прил №6-мз"/>
      <sheetName val="прил №7"/>
      <sheetName val="прил №8"/>
      <sheetName val="прил №9-гз"/>
    </sheetNames>
    <sheetDataSet>
      <sheetData sheetId="4">
        <row r="9">
          <cell r="D9" t="str">
            <v>М13-02-001-00</v>
          </cell>
        </row>
        <row r="10">
          <cell r="C10">
            <v>4222003264</v>
          </cell>
          <cell r="D10" t="str">
            <v>М13-02-018-00</v>
          </cell>
          <cell r="E10" t="str">
            <v>МБДОУ Детский сад № 7</v>
          </cell>
          <cell r="F10">
            <v>4222005889</v>
          </cell>
          <cell r="G10" t="str">
            <v>652804, РФ, Кемеровская область,  г. Осинники, ул. Ленина, 112</v>
          </cell>
          <cell r="H10" t="str">
            <v>5-28-62</v>
          </cell>
          <cell r="I10" t="str">
            <v>detskiysad007@yandex.ru</v>
          </cell>
          <cell r="J10" t="str">
            <v>заведующий</v>
          </cell>
          <cell r="K10" t="str">
            <v>Власенкова Ольга Ивановна</v>
          </cell>
          <cell r="L10" t="str">
            <v>заведующий</v>
          </cell>
          <cell r="M10" t="str">
            <v>Власенкова Ольга Ивановна</v>
          </cell>
          <cell r="N10" t="str">
            <v>5-28-62</v>
          </cell>
          <cell r="O10" t="str">
            <v>44-ФЗ</v>
          </cell>
          <cell r="P10" t="str">
            <v>самостоятельно</v>
          </cell>
        </row>
        <row r="11">
          <cell r="C11">
            <v>4222003264</v>
          </cell>
          <cell r="D11" t="str">
            <v>М13-02-011-00</v>
          </cell>
          <cell r="E11" t="str">
            <v>МБДОУ Дктский сад № 8</v>
          </cell>
          <cell r="F11">
            <v>4222006219</v>
          </cell>
          <cell r="G11" t="str">
            <v>652807, РФ, Кемеровская область, г. Осинники, пер. Ломоносова, 8</v>
          </cell>
          <cell r="H11" t="str">
            <v>8-913-136-0614</v>
          </cell>
          <cell r="I11" t="str">
            <v>ninaivanovna.nedoshivina@yandex.ru</v>
          </cell>
          <cell r="J11" t="str">
            <v>заведующий</v>
          </cell>
          <cell r="K11" t="str">
            <v>Нарыжнова Светлана Александровна</v>
          </cell>
          <cell r="L11" t="str">
            <v>заведующий</v>
          </cell>
          <cell r="M11" t="str">
            <v>Нарыжнова Светлана Александровна</v>
          </cell>
          <cell r="N11" t="str">
            <v>8-913-136-0614</v>
          </cell>
          <cell r="O11" t="str">
            <v>44-ФЗ</v>
          </cell>
          <cell r="P11" t="str">
            <v>самостоятельно</v>
          </cell>
        </row>
        <row r="12">
          <cell r="C12">
            <v>4222003264</v>
          </cell>
          <cell r="D12" t="str">
            <v>М13-02-008-00</v>
          </cell>
          <cell r="E12" t="str">
            <v>МБДОУ Дктский сад № 9</v>
          </cell>
          <cell r="F12">
            <v>4222005871</v>
          </cell>
          <cell r="G12" t="str">
            <v>652811, РФ, Кемеровская область, г. Осинники, ул.50 лет Октября, 18</v>
          </cell>
          <cell r="H12" t="str">
            <v>4-40-83</v>
          </cell>
          <cell r="I12" t="str">
            <v>osinniki-cvetlaychok@mail.ru</v>
          </cell>
          <cell r="J12" t="str">
            <v>заведующий</v>
          </cell>
          <cell r="K12" t="str">
            <v>Васина Ольга Анатольевна</v>
          </cell>
          <cell r="L12" t="str">
            <v>заведующий</v>
          </cell>
          <cell r="M12" t="str">
            <v>Васина Ольга Анатольевна</v>
          </cell>
          <cell r="N12" t="str">
            <v>4-40-83</v>
          </cell>
          <cell r="O12" t="str">
            <v>44-ФЗ</v>
          </cell>
          <cell r="P12" t="str">
            <v>самостоятельно</v>
          </cell>
        </row>
        <row r="13">
          <cell r="C13">
            <v>4222003264</v>
          </cell>
          <cell r="D13" t="str">
            <v>М13-02-016-00</v>
          </cell>
          <cell r="E13" t="str">
            <v>МБДОУ Детский сад № 13</v>
          </cell>
          <cell r="F13">
            <v>4222011402</v>
          </cell>
          <cell r="G13" t="str">
            <v>652811, РФ, Кемеровская область, г. Осинники, ул. Революции, 11а</v>
          </cell>
          <cell r="H13" t="str">
            <v>5-13-11</v>
          </cell>
          <cell r="I13" t="str">
            <v>dkeysf-13@mail.ru</v>
          </cell>
          <cell r="J13" t="str">
            <v>заведующий</v>
          </cell>
          <cell r="K13" t="str">
            <v>Писарева Валентина Альбертовна</v>
          </cell>
          <cell r="L13" t="str">
            <v>заведующий</v>
          </cell>
          <cell r="M13" t="str">
            <v>Писарева Валентина Альбертовна</v>
          </cell>
          <cell r="N13" t="str">
            <v>5-13-11</v>
          </cell>
          <cell r="O13" t="str">
            <v>44-ФЗ</v>
          </cell>
          <cell r="P13" t="str">
            <v>самостоятельно</v>
          </cell>
        </row>
        <row r="14">
          <cell r="C14">
            <v>4222003264</v>
          </cell>
          <cell r="D14" t="str">
            <v>М13-02-029-00</v>
          </cell>
          <cell r="E14" t="str">
            <v>МБДОУ Детский сад № 19</v>
          </cell>
          <cell r="F14">
            <v>4222005960</v>
          </cell>
          <cell r="G14" t="str">
            <v>652810, РФ, Кемеровская область, г. Осинники, ул. Коммунистическая, 21</v>
          </cell>
          <cell r="H14" t="str">
            <v>5-80-87</v>
          </cell>
          <cell r="I14" t="str">
            <v>romashcka19@yandex.ru</v>
          </cell>
          <cell r="J14" t="str">
            <v>заведующий</v>
          </cell>
          <cell r="K14" t="str">
            <v>Татаринцева Ирина Николаевна</v>
          </cell>
          <cell r="L14" t="str">
            <v>заведующий</v>
          </cell>
          <cell r="M14" t="str">
            <v>Татаринцева Ирина Николаевна</v>
          </cell>
          <cell r="N14" t="str">
            <v>5-80-87</v>
          </cell>
          <cell r="O14" t="str">
            <v>44-ФЗ</v>
          </cell>
          <cell r="P14" t="str">
            <v>самостоятельно</v>
          </cell>
        </row>
        <row r="15">
          <cell r="C15">
            <v>4222003264</v>
          </cell>
          <cell r="D15" t="str">
            <v>М13-02-030-00</v>
          </cell>
          <cell r="E15" t="str">
            <v>МБДОУ Детский сад № 21</v>
          </cell>
          <cell r="F15">
            <v>4222005896</v>
          </cell>
          <cell r="G15" t="str">
            <v>652811, РФ, Кемеровская область, г. Осинники, ул. 50 лет Октября, 10-а</v>
          </cell>
          <cell r="H15" t="str">
            <v>4-25-07</v>
          </cell>
          <cell r="I15" t="str">
            <v>osinniki_ivuchka@mail.ru</v>
          </cell>
          <cell r="J15" t="str">
            <v>заведующий</v>
          </cell>
          <cell r="K15" t="str">
            <v>Перминова Татьяна Николаевна</v>
          </cell>
          <cell r="L15" t="str">
            <v>заведующий</v>
          </cell>
          <cell r="M15" t="str">
            <v>Перминова Татьяна Николаевна</v>
          </cell>
          <cell r="N15" t="str">
            <v>4-25-07</v>
          </cell>
          <cell r="O15" t="str">
            <v>44-ФЗ</v>
          </cell>
          <cell r="P15" t="str">
            <v>самостоятельно</v>
          </cell>
        </row>
        <row r="16">
          <cell r="C16">
            <v>4222003264</v>
          </cell>
          <cell r="D16" t="str">
            <v>М13-02-009-00</v>
          </cell>
          <cell r="E16" t="str">
            <v>МБДОУ Детский сад № 25</v>
          </cell>
          <cell r="F16">
            <v>4222005945</v>
          </cell>
          <cell r="G16" t="str">
            <v>652800, РФ, Кемеровская область, г. Осинники, ул. Студенческая, 4</v>
          </cell>
          <cell r="H16" t="str">
            <v>5-22-95</v>
          </cell>
          <cell r="I16" t="str">
            <v>zolotoy_p@mail.ru</v>
          </cell>
          <cell r="J16" t="str">
            <v>заведующий</v>
          </cell>
          <cell r="K16" t="str">
            <v>Бородина Вера Анатольевна</v>
          </cell>
          <cell r="L16" t="str">
            <v>заведующий</v>
          </cell>
          <cell r="M16" t="str">
            <v>Бородина Вера Анатольевна</v>
          </cell>
          <cell r="N16" t="str">
            <v>5-22-95</v>
          </cell>
          <cell r="O16" t="str">
            <v>44-ФЗ</v>
          </cell>
          <cell r="P16" t="str">
            <v>самостоятельно</v>
          </cell>
        </row>
        <row r="17">
          <cell r="C17">
            <v>4222003264</v>
          </cell>
          <cell r="D17" t="str">
            <v>М13-02-013-00</v>
          </cell>
          <cell r="E17" t="str">
            <v>МБДОУ Детский сад № 27</v>
          </cell>
          <cell r="F17">
            <v>4222006579</v>
          </cell>
          <cell r="G17" t="str">
            <v>652810, РФ, Кемеровская область, г. Осинники, ул. Дорожная, 23</v>
          </cell>
          <cell r="H17" t="str">
            <v>5-87-73</v>
          </cell>
          <cell r="I17" t="str">
            <v>topolekv27@mail.ru</v>
          </cell>
          <cell r="J17" t="str">
            <v>заведующий</v>
          </cell>
          <cell r="K17" t="str">
            <v>Мартасова Елена Леонидовна</v>
          </cell>
          <cell r="L17" t="str">
            <v>заведующий</v>
          </cell>
          <cell r="M17" t="str">
            <v>Мартасова Елена Леонидовна</v>
          </cell>
          <cell r="N17" t="str">
            <v>5-87-73</v>
          </cell>
          <cell r="O17" t="str">
            <v>44-ФЗ</v>
          </cell>
          <cell r="P17" t="str">
            <v>самостоятельно</v>
          </cell>
        </row>
        <row r="18">
          <cell r="C18">
            <v>4222003264</v>
          </cell>
          <cell r="D18" t="str">
            <v>М13-02-033-00</v>
          </cell>
          <cell r="E18" t="str">
            <v>МБДОУ Детский сад № 28</v>
          </cell>
          <cell r="F18">
            <v>4222006191</v>
          </cell>
          <cell r="G18" t="str">
            <v>652804, РФ, Кемеровская область, г. Осинники, ул. Ленина,70а</v>
          </cell>
          <cell r="H18" t="str">
            <v>5-14-12</v>
          </cell>
          <cell r="I18" t="str">
            <v>ds-28@bk.ru</v>
          </cell>
          <cell r="J18" t="str">
            <v>заведующий</v>
          </cell>
          <cell r="K18" t="str">
            <v>Кузнецова Анна Сергеевна</v>
          </cell>
          <cell r="L18" t="str">
            <v>заведующий</v>
          </cell>
          <cell r="M18" t="str">
            <v>Кузнецова Анна Сергеевна</v>
          </cell>
          <cell r="N18" t="str">
            <v>5-14-12</v>
          </cell>
          <cell r="O18" t="str">
            <v>44-ФЗ</v>
          </cell>
          <cell r="P18" t="str">
            <v>самостоятельно</v>
          </cell>
        </row>
        <row r="19">
          <cell r="C19">
            <v>4222003264</v>
          </cell>
          <cell r="D19" t="str">
            <v>М13-02-006-0</v>
          </cell>
          <cell r="E19" t="str">
            <v>МБДОУ Детский сад № 33</v>
          </cell>
          <cell r="F19">
            <v>4222005840</v>
          </cell>
          <cell r="G19" t="str">
            <v>652811, РФ, Кемеровская область, г. Осинники, ул. Студенческая, 16а</v>
          </cell>
          <cell r="H19" t="str">
            <v>5-28-31</v>
          </cell>
          <cell r="I19" t="str">
            <v>ds33-rosinka@mail.ru</v>
          </cell>
          <cell r="J19" t="str">
            <v>заведующий</v>
          </cell>
          <cell r="K19" t="str">
            <v>Герасимова Татьяна Викторовна</v>
          </cell>
          <cell r="L19" t="str">
            <v>заведующий</v>
          </cell>
          <cell r="M19" t="str">
            <v>Герасимова Татьяна Викторовна</v>
          </cell>
          <cell r="N19" t="str">
            <v>5-28-31</v>
          </cell>
          <cell r="O19" t="str">
            <v>44-ФЗ</v>
          </cell>
          <cell r="P19" t="str">
            <v>самостоятельно</v>
          </cell>
        </row>
        <row r="20">
          <cell r="C20">
            <v>4222003264</v>
          </cell>
          <cell r="D20" t="str">
            <v>М13-02-010-00</v>
          </cell>
          <cell r="E20" t="str">
            <v>МБДОУ Детский сад № 34</v>
          </cell>
          <cell r="F20">
            <v>4222006201</v>
          </cell>
          <cell r="G20" t="str">
            <v>652811, РФ, Кемеровская область, г. Осинники, ул. 50 лет Октября, 4а</v>
          </cell>
          <cell r="H20" t="str">
            <v>4-40-50</v>
          </cell>
          <cell r="I20" t="str">
            <v>shapka034@mail.ru</v>
          </cell>
          <cell r="J20" t="str">
            <v>заведующий</v>
          </cell>
          <cell r="K20" t="str">
            <v>Белоусова Любовь Васильевна</v>
          </cell>
          <cell r="L20" t="str">
            <v>заведующий</v>
          </cell>
          <cell r="M20" t="str">
            <v>Белоусова Любовь Васильевна</v>
          </cell>
          <cell r="N20" t="str">
            <v>4-40-50</v>
          </cell>
          <cell r="O20" t="str">
            <v>44-ФЗ</v>
          </cell>
          <cell r="P20" t="str">
            <v>самостоятельно</v>
          </cell>
        </row>
        <row r="21">
          <cell r="C21">
            <v>4222003264</v>
          </cell>
          <cell r="D21" t="str">
            <v>М13-02-017-00</v>
          </cell>
          <cell r="E21" t="str">
            <v>МБДОУ Детский сад № 35</v>
          </cell>
          <cell r="F21">
            <v>4222012290</v>
          </cell>
          <cell r="G21" t="str">
            <v>652811, РФ, Кемеровская область, г. Осинники, ул. 50 лет Октября, 6а</v>
          </cell>
          <cell r="H21" t="str">
            <v>4-22-21</v>
          </cell>
          <cell r="I21" t="str">
            <v>mdou35@bk.ru</v>
          </cell>
          <cell r="J21" t="str">
            <v>заведующий</v>
          </cell>
          <cell r="K21" t="str">
            <v>Попова Наталья Николаевна</v>
          </cell>
          <cell r="L21" t="str">
            <v>заведующий</v>
          </cell>
          <cell r="M21" t="str">
            <v>Попова Наталья Николаевна</v>
          </cell>
          <cell r="N21" t="str">
            <v>4-22-21</v>
          </cell>
          <cell r="O21" t="str">
            <v>44-ФЗ</v>
          </cell>
          <cell r="P21" t="str">
            <v>самостоятельно</v>
          </cell>
        </row>
        <row r="22">
          <cell r="C22">
            <v>4222003264</v>
          </cell>
          <cell r="D22" t="str">
            <v>М13-02-014-00</v>
          </cell>
          <cell r="E22" t="str">
            <v>МБДОУ Детский сад № 36</v>
          </cell>
          <cell r="F22">
            <v>4222006593</v>
          </cell>
          <cell r="G22" t="str">
            <v>652811, РФ, Кемеровская область, г. Осинники, ул. Победы, 30</v>
          </cell>
          <cell r="H22" t="str">
            <v>4-26-20</v>
          </cell>
          <cell r="I22" t="str">
            <v>topolek_36@list.ru</v>
          </cell>
          <cell r="J22" t="str">
            <v>заведующий</v>
          </cell>
          <cell r="K22" t="str">
            <v>Яук Ольга Ивановна</v>
          </cell>
          <cell r="L22" t="str">
            <v>заведующий</v>
          </cell>
          <cell r="M22" t="str">
            <v>Яук Ольга Ивановна</v>
          </cell>
          <cell r="N22" t="str">
            <v>4-26-20</v>
          </cell>
          <cell r="O22" t="str">
            <v>44-ФЗ</v>
          </cell>
          <cell r="P22" t="str">
            <v>самостоятельно</v>
          </cell>
        </row>
        <row r="23">
          <cell r="C23">
            <v>4222003264</v>
          </cell>
          <cell r="D23" t="str">
            <v>М13-02-005-00</v>
          </cell>
          <cell r="E23" t="str">
            <v>МБДОУ Детский сад № 39</v>
          </cell>
          <cell r="F23">
            <v>4222005529</v>
          </cell>
          <cell r="G23" t="str">
            <v>652811, РФ, Кемеровская область, г. Осинники, ул. Революции, 25а</v>
          </cell>
          <cell r="H23" t="str">
            <v>4-52-34</v>
          </cell>
          <cell r="I23" t="str">
            <v>mdou39@bk.ru</v>
          </cell>
          <cell r="J23" t="str">
            <v>заведующий</v>
          </cell>
          <cell r="K23" t="str">
            <v>Милкина Наталия Сергеевна</v>
          </cell>
          <cell r="L23" t="str">
            <v>заведующий</v>
          </cell>
          <cell r="M23" t="str">
            <v>Милкина Наталия Сергеевна</v>
          </cell>
          <cell r="N23" t="str">
            <v>4-52-34</v>
          </cell>
          <cell r="O23" t="str">
            <v>44-ФЗ</v>
          </cell>
          <cell r="P23" t="str">
            <v>самостоятельно</v>
          </cell>
        </row>
        <row r="24">
          <cell r="C24">
            <v>4222003264</v>
          </cell>
          <cell r="D24" t="str">
            <v>М13-02-031-00</v>
          </cell>
          <cell r="E24" t="str">
            <v>МБДОУ Детский сад № 40</v>
          </cell>
          <cell r="F24">
            <v>4222005511</v>
          </cell>
          <cell r="G24" t="str">
            <v>652815, РФ, Кемеровская область, г. Осинники, ул.50 лет Октября, 25</v>
          </cell>
          <cell r="H24" t="str">
            <v>4-59-19</v>
          </cell>
          <cell r="I24" t="str">
            <v>detskijsad40.podsnezhnick@yandex.ru</v>
          </cell>
          <cell r="J24" t="str">
            <v>заведующий</v>
          </cell>
          <cell r="K24" t="str">
            <v>Килина Юлия Владимировна</v>
          </cell>
          <cell r="L24" t="str">
            <v>заведующий</v>
          </cell>
          <cell r="M24" t="str">
            <v>Килина Юлия Владимировна</v>
          </cell>
          <cell r="N24" t="str">
            <v>4-59-19</v>
          </cell>
          <cell r="O24" t="str">
            <v>44-ФЗ</v>
          </cell>
          <cell r="P24" t="str">
            <v>самостоятельно</v>
          </cell>
        </row>
        <row r="25">
          <cell r="C25">
            <v>4222003264</v>
          </cell>
          <cell r="D25" t="str">
            <v>М13-02-032-00</v>
          </cell>
          <cell r="E25" t="str">
            <v>МБОУ "ООШ № 3"</v>
          </cell>
          <cell r="F25">
            <v>4222005423</v>
          </cell>
          <cell r="G25" t="str">
            <v>652810, РФ, Кемеровская область, г. Осинники, ул. Гагарина,7</v>
          </cell>
          <cell r="H25" t="str">
            <v>5-29-52</v>
          </cell>
          <cell r="I25" t="str">
            <v>osinshcool3@mail.ru</v>
          </cell>
          <cell r="J25" t="str">
            <v>директор</v>
          </cell>
          <cell r="K25" t="str">
            <v>Дунина Галина Сергеевна</v>
          </cell>
          <cell r="L25" t="str">
            <v>директор</v>
          </cell>
          <cell r="M25" t="str">
            <v>Дунина Галина Сергеевна</v>
          </cell>
          <cell r="N25" t="str">
            <v>5-29-52</v>
          </cell>
          <cell r="O25" t="str">
            <v>44-ФЗ</v>
          </cell>
          <cell r="P25" t="str">
            <v>самостоятельно</v>
          </cell>
        </row>
        <row r="26">
          <cell r="C26">
            <v>4222003264</v>
          </cell>
          <cell r="D26" t="str">
            <v>М13-02-034-00</v>
          </cell>
          <cell r="E26" t="str">
            <v>МБОУ "ООШ № 13"</v>
          </cell>
          <cell r="F26">
            <v>4222005568</v>
          </cell>
          <cell r="G26" t="str">
            <v>652804, РФ, Кемеровская область,  г. Осинники, ул. Куйбышева,7</v>
          </cell>
          <cell r="H26" t="str">
            <v>5-21-60</v>
          </cell>
          <cell r="I26" t="str">
            <v>13school-osin@mail.ru</v>
          </cell>
          <cell r="J26" t="str">
            <v>директор</v>
          </cell>
          <cell r="K26" t="str">
            <v>Дудова Татьяна Александровна</v>
          </cell>
          <cell r="L26" t="str">
            <v>директор</v>
          </cell>
          <cell r="M26" t="str">
            <v>Дудова Татьяна Александровна</v>
          </cell>
          <cell r="N26" t="str">
            <v>5-21-60</v>
          </cell>
          <cell r="O26" t="str">
            <v>44-ФЗ</v>
          </cell>
          <cell r="P26" t="str">
            <v>самостоятельно</v>
          </cell>
        </row>
        <row r="27">
          <cell r="C27">
            <v>4222003264</v>
          </cell>
          <cell r="D27" t="str">
            <v>М13-02-003-00</v>
          </cell>
          <cell r="E27" t="str">
            <v>МБОУ "СОШ № 16"</v>
          </cell>
          <cell r="F27">
            <v>4222005416</v>
          </cell>
          <cell r="G27" t="str">
            <v>652807, РФ, Кемеровская область,  г. Осинники, ул. Заречная, 15</v>
          </cell>
          <cell r="H27" t="str">
            <v>5-32-01</v>
          </cell>
          <cell r="I27" t="str">
            <v>skola16@mail.ru</v>
          </cell>
          <cell r="J27" t="str">
            <v>директор</v>
          </cell>
          <cell r="K27" t="str">
            <v>Тымченко Эмма Михацйловна</v>
          </cell>
          <cell r="L27" t="str">
            <v>директор</v>
          </cell>
          <cell r="M27" t="str">
            <v>Тымченко Эмма Михацйловна</v>
          </cell>
          <cell r="N27" t="str">
            <v>5-32-01</v>
          </cell>
          <cell r="O27" t="str">
            <v>44-ФЗ</v>
          </cell>
          <cell r="P27" t="str">
            <v>самостоятельно</v>
          </cell>
        </row>
        <row r="28">
          <cell r="C28">
            <v>4222003264</v>
          </cell>
          <cell r="D28" t="str">
            <v>М13-02-004-00</v>
          </cell>
          <cell r="E28" t="str">
            <v>МБОУ "ООШ № 21"</v>
          </cell>
          <cell r="F28">
            <v>4222005487</v>
          </cell>
          <cell r="G28" t="str">
            <v>652805, РФ, Кемеровская область, г. Осинники, ул. Вокзальная, 13</v>
          </cell>
          <cell r="H28" t="str">
            <v>5-29-21</v>
          </cell>
          <cell r="I28" t="str">
            <v>irjkf-ljv@mail.ru</v>
          </cell>
          <cell r="J28" t="str">
            <v>директор</v>
          </cell>
          <cell r="K28" t="str">
            <v>Бочкарева Альбина Анатольевна</v>
          </cell>
          <cell r="L28" t="str">
            <v>директор</v>
          </cell>
          <cell r="M28" t="str">
            <v>Бочкарева Альбина Анатольевна</v>
          </cell>
          <cell r="N28" t="str">
            <v>5-29-21</v>
          </cell>
          <cell r="O28" t="str">
            <v>44-ФЗ</v>
          </cell>
          <cell r="P28" t="str">
            <v>самостоятельно</v>
          </cell>
        </row>
        <row r="29">
          <cell r="C29">
            <v>4222003264</v>
          </cell>
          <cell r="D29" t="str">
            <v>М13-02-035-00</v>
          </cell>
          <cell r="E29" t="str">
            <v>МБОУ "ООШ № 33"</v>
          </cell>
          <cell r="F29">
            <v>4222012050</v>
          </cell>
          <cell r="G29" t="str">
            <v>652810, РФ, Кемеровская область, г. Осинники, ул. Коммунистическая, 2а</v>
          </cell>
          <cell r="H29" t="str">
            <v>5-86-37</v>
          </cell>
          <cell r="I29" t="str">
            <v>osschool33@gmail.com</v>
          </cell>
          <cell r="J29" t="str">
            <v>директор</v>
          </cell>
          <cell r="K29" t="str">
            <v>Быков Сергей Александрович</v>
          </cell>
          <cell r="L29" t="str">
            <v>директор</v>
          </cell>
          <cell r="M29" t="str">
            <v>Быков Сергей Александрович</v>
          </cell>
          <cell r="N29" t="str">
            <v>5-86-37</v>
          </cell>
          <cell r="O29" t="str">
            <v>44-ФЗ</v>
          </cell>
          <cell r="P29" t="str">
            <v>самостоятельно</v>
          </cell>
        </row>
        <row r="30">
          <cell r="C30">
            <v>4222003264</v>
          </cell>
          <cell r="D30" t="str">
            <v>М13-02-007-00</v>
          </cell>
          <cell r="E30" t="str">
            <v>МБУДО СЮТ</v>
          </cell>
          <cell r="F30">
            <v>4222005857</v>
          </cell>
          <cell r="G30" t="str">
            <v>652811, РФ, Кемеровская область, г. Осинники, ул. Победы, 18</v>
          </cell>
          <cell r="H30" t="str">
            <v>4-24-31</v>
          </cell>
          <cell r="I30" t="str">
            <v>osinniki-tehnik@yandex.ru</v>
          </cell>
          <cell r="J30" t="str">
            <v>директор</v>
          </cell>
          <cell r="K30" t="str">
            <v>Вагина Надежда Валерьевна</v>
          </cell>
          <cell r="L30" t="str">
            <v>директор</v>
          </cell>
          <cell r="M30" t="str">
            <v>Вагина Надежда Валерьевна</v>
          </cell>
          <cell r="N30" t="str">
            <v>4-24-31</v>
          </cell>
          <cell r="O30" t="str">
            <v>44-ФЗ</v>
          </cell>
          <cell r="P30" t="str">
            <v>самостоятельно</v>
          </cell>
        </row>
        <row r="31">
          <cell r="C31">
            <v>4222003264</v>
          </cell>
          <cell r="D31" t="str">
            <v>М13-05-015-00</v>
          </cell>
          <cell r="E31" t="str">
            <v>МБУДО ДДТ</v>
          </cell>
          <cell r="F31">
            <v>4222005818</v>
          </cell>
          <cell r="G31" t="str">
            <v>652800, РФ, Кемеровская область, г. Осинники, ул. Кирова, 27</v>
          </cell>
          <cell r="H31" t="str">
            <v>5-23-94</v>
          </cell>
          <cell r="I31" t="str">
            <v>ddtosinniki@inbox.ru</v>
          </cell>
          <cell r="N31" t="str">
            <v>5-23-94</v>
          </cell>
          <cell r="O31" t="str">
            <v>44-ФЗ</v>
          </cell>
          <cell r="P31" t="str">
            <v>самостоятельно</v>
          </cell>
        </row>
        <row r="32">
          <cell r="C32">
            <v>4222003264</v>
          </cell>
          <cell r="D32" t="str">
            <v>М13-08-003-00</v>
          </cell>
          <cell r="E32" t="str">
            <v>МБУДО ДЮСШ</v>
          </cell>
          <cell r="F32">
            <v>4222006064</v>
          </cell>
          <cell r="G32" t="str">
            <v>652800, РФ, Кемеровская область, г. Осинники</v>
          </cell>
          <cell r="H32" t="str">
            <v>5-25-08</v>
          </cell>
          <cell r="I32" t="str">
            <v>osindush@yandex.ru</v>
          </cell>
          <cell r="N32" t="str">
            <v>5-25-08</v>
          </cell>
          <cell r="O32" t="str">
            <v>44-ФЗ</v>
          </cell>
          <cell r="P32" t="str">
            <v>самостоятельно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uo.osinniki@yandex.ru" TargetMode="External" /><Relationship Id="rId2" Type="http://schemas.openxmlformats.org/officeDocument/2006/relationships/hyperlink" Target="mailto:os.school35@mail.ru" TargetMode="External" /><Relationship Id="rId3" Type="http://schemas.openxmlformats.org/officeDocument/2006/relationships/hyperlink" Target="mailto:shcool42@yandex,ru" TargetMode="External" /><Relationship Id="rId4" Type="http://schemas.openxmlformats.org/officeDocument/2006/relationships/hyperlink" Target="mailto:kro_osin@mail.ru" TargetMode="External" /><Relationship Id="rId5" Type="http://schemas.openxmlformats.org/officeDocument/2006/relationships/hyperlink" Target="mailto:osnk-sport@yandex.ru" TargetMode="External" /><Relationship Id="rId6" Type="http://schemas.openxmlformats.org/officeDocument/2006/relationships/hyperlink" Target="mailto:osnk-sport@yandex.ru" TargetMode="External" /><Relationship Id="rId7" Type="http://schemas.openxmlformats.org/officeDocument/2006/relationships/hyperlink" Target="mailto:osnk-sport@yandex.ru" TargetMode="External" /><Relationship Id="rId8" Type="http://schemas.openxmlformats.org/officeDocument/2006/relationships/hyperlink" Target="mailto:osnk-sport@yandex.ru" TargetMode="External" /><Relationship Id="rId9" Type="http://schemas.openxmlformats.org/officeDocument/2006/relationships/hyperlink" Target="mailto:osnk-sport@yandex.ru" TargetMode="External" /><Relationship Id="rId10" Type="http://schemas.openxmlformats.org/officeDocument/2006/relationships/hyperlink" Target="mailto:kumi.osinniki@mail.ru" TargetMode="External" /><Relationship Id="rId11" Type="http://schemas.openxmlformats.org/officeDocument/2006/relationships/hyperlink" Target="mailto:mku-gku@yandex.ru" TargetMode="External" /><Relationship Id="rId12" Type="http://schemas.openxmlformats.org/officeDocument/2006/relationships/hyperlink" Target="mailto:OSN@DSZNKO.ru" TargetMode="External" /><Relationship Id="rId1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tabSelected="1" zoomScalePageLayoutView="0" workbookViewId="0" topLeftCell="A1">
      <selection activeCell="A1" sqref="A1:AB39"/>
    </sheetView>
  </sheetViews>
  <sheetFormatPr defaultColWidth="9.140625" defaultRowHeight="12.75"/>
  <cols>
    <col min="1" max="1" width="6.28125" style="43" customWidth="1"/>
    <col min="2" max="2" width="30.8515625" style="44" customWidth="1"/>
    <col min="3" max="3" width="7.140625" style="44" customWidth="1"/>
    <col min="4" max="4" width="8.00390625" style="44" customWidth="1"/>
    <col min="5" max="5" width="7.140625" style="44" customWidth="1"/>
    <col min="6" max="6" width="8.421875" style="44" customWidth="1"/>
    <col min="7" max="7" width="7.8515625" style="44" customWidth="1"/>
    <col min="8" max="8" width="5.8515625" style="44" customWidth="1"/>
    <col min="9" max="9" width="8.8515625" style="44" customWidth="1"/>
    <col min="10" max="10" width="7.57421875" style="44" customWidth="1"/>
    <col min="11" max="11" width="6.7109375" style="44" customWidth="1"/>
    <col min="12" max="12" width="6.00390625" style="44" customWidth="1"/>
    <col min="13" max="14" width="6.421875" style="44" customWidth="1"/>
    <col min="15" max="15" width="7.7109375" style="44" customWidth="1"/>
    <col min="16" max="16" width="8.140625" style="44" customWidth="1"/>
    <col min="17" max="17" width="8.421875" style="44" customWidth="1"/>
    <col min="18" max="18" width="10.140625" style="44" customWidth="1"/>
    <col min="19" max="19" width="11.28125" style="44" customWidth="1"/>
    <col min="20" max="20" width="9.28125" style="44" customWidth="1"/>
    <col min="21" max="21" width="9.8515625" style="44" customWidth="1"/>
    <col min="22" max="22" width="8.421875" style="44" customWidth="1"/>
    <col min="23" max="23" width="11.28125" style="44" customWidth="1"/>
    <col min="24" max="24" width="10.57421875" style="44" customWidth="1"/>
    <col min="25" max="26" width="13.00390625" style="44" customWidth="1"/>
    <col min="27" max="27" width="12.00390625" style="44" customWidth="1"/>
    <col min="28" max="28" width="9.421875" style="44" customWidth="1"/>
    <col min="29" max="16384" width="9.140625" style="44" customWidth="1"/>
  </cols>
  <sheetData>
    <row r="1" spans="1:27" s="10" customFormat="1" ht="12.75" customHeight="1">
      <c r="A1" s="12"/>
      <c r="Z1" s="287" t="s">
        <v>37</v>
      </c>
      <c r="AA1" s="287"/>
    </row>
    <row r="2" spans="1:21" s="20" customFormat="1" ht="15.75">
      <c r="A2" s="19"/>
      <c r="B2" s="288" t="s">
        <v>194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</row>
    <row r="3" spans="1:21" s="22" customFormat="1" ht="15.75" customHeight="1">
      <c r="A3" s="21"/>
      <c r="C3" s="23"/>
      <c r="D3" s="23"/>
      <c r="E3" s="23"/>
      <c r="F3" s="23"/>
      <c r="G3" s="23"/>
      <c r="H3" s="23" t="s">
        <v>20</v>
      </c>
      <c r="I3" s="289" t="s">
        <v>296</v>
      </c>
      <c r="J3" s="289"/>
      <c r="K3" s="289"/>
      <c r="L3" s="289"/>
      <c r="M3" s="289"/>
      <c r="N3" s="289"/>
      <c r="O3" s="289"/>
      <c r="P3" s="23"/>
      <c r="Q3" s="23"/>
      <c r="R3" s="23"/>
      <c r="S3" s="23"/>
      <c r="T3" s="23"/>
      <c r="U3" s="23"/>
    </row>
    <row r="4" spans="1:21" s="20" customFormat="1" ht="15.75" customHeight="1">
      <c r="A4" s="19"/>
      <c r="B4" s="24"/>
      <c r="C4" s="24"/>
      <c r="D4" s="24"/>
      <c r="E4" s="24"/>
      <c r="F4" s="24"/>
      <c r="G4" s="24"/>
      <c r="H4" s="273" t="s">
        <v>3</v>
      </c>
      <c r="I4" s="273"/>
      <c r="J4" s="273"/>
      <c r="K4" s="273"/>
      <c r="L4" s="273"/>
      <c r="M4" s="273"/>
      <c r="N4" s="273"/>
      <c r="O4" s="273"/>
      <c r="P4" s="273"/>
      <c r="Q4" s="24"/>
      <c r="R4" s="24"/>
      <c r="S4" s="24"/>
      <c r="T4" s="24"/>
      <c r="U4" s="24"/>
    </row>
    <row r="5" spans="1:20" s="20" customFormat="1" ht="12.75">
      <c r="A5" s="25"/>
      <c r="B5" s="26" t="s">
        <v>201</v>
      </c>
      <c r="C5" s="27"/>
      <c r="D5" s="27"/>
      <c r="E5" s="274" t="s">
        <v>297</v>
      </c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"/>
      <c r="Q5" s="27"/>
      <c r="R5" s="27"/>
      <c r="S5" s="27"/>
      <c r="T5" s="27"/>
    </row>
    <row r="6" spans="1:15" s="20" customFormat="1" ht="12.75" customHeight="1">
      <c r="A6" s="25"/>
      <c r="E6" s="275" t="s">
        <v>117</v>
      </c>
      <c r="F6" s="275"/>
      <c r="G6" s="275"/>
      <c r="H6" s="275"/>
      <c r="I6" s="275"/>
      <c r="J6" s="275"/>
      <c r="K6" s="275"/>
      <c r="L6" s="275"/>
      <c r="M6" s="275"/>
      <c r="N6" s="275"/>
      <c r="O6" s="275"/>
    </row>
    <row r="7" spans="1:27" s="100" customFormat="1" ht="15.75" customHeight="1">
      <c r="A7" s="99"/>
      <c r="B7" s="101"/>
      <c r="C7" s="290"/>
      <c r="D7" s="290"/>
      <c r="E7" s="290"/>
      <c r="F7" s="290"/>
      <c r="G7" s="290"/>
      <c r="H7" s="290"/>
      <c r="I7" s="290"/>
      <c r="J7" s="290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1"/>
      <c r="V7" s="101"/>
      <c r="W7" s="101"/>
      <c r="X7" s="101"/>
      <c r="Y7" s="101"/>
      <c r="Z7" s="101"/>
      <c r="AA7" s="158" t="s">
        <v>51</v>
      </c>
    </row>
    <row r="8" spans="1:26" s="100" customFormat="1" ht="12.75">
      <c r="A8" s="99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</row>
    <row r="9" spans="1:28" ht="21.75" customHeight="1">
      <c r="A9" s="286" t="s">
        <v>1</v>
      </c>
      <c r="B9" s="284" t="s">
        <v>101</v>
      </c>
      <c r="C9" s="283" t="s">
        <v>55</v>
      </c>
      <c r="D9" s="283"/>
      <c r="E9" s="283" t="s">
        <v>136</v>
      </c>
      <c r="F9" s="283"/>
      <c r="G9" s="283" t="s">
        <v>24</v>
      </c>
      <c r="H9" s="283" t="s">
        <v>23</v>
      </c>
      <c r="I9" s="283"/>
      <c r="J9" s="283"/>
      <c r="K9" s="283"/>
      <c r="L9" s="283"/>
      <c r="M9" s="283"/>
      <c r="N9" s="283"/>
      <c r="O9" s="280" t="s">
        <v>44</v>
      </c>
      <c r="P9" s="283" t="s">
        <v>118</v>
      </c>
      <c r="Q9" s="283"/>
      <c r="R9" s="283"/>
      <c r="S9" s="283"/>
      <c r="T9" s="283"/>
      <c r="U9" s="283"/>
      <c r="V9" s="283"/>
      <c r="W9" s="280" t="s">
        <v>73</v>
      </c>
      <c r="X9" s="283" t="s">
        <v>74</v>
      </c>
      <c r="Y9" s="284" t="s">
        <v>0</v>
      </c>
      <c r="Z9" s="284"/>
      <c r="AA9" s="280" t="s">
        <v>137</v>
      </c>
      <c r="AB9" s="280" t="s">
        <v>138</v>
      </c>
    </row>
    <row r="10" spans="1:28" ht="12.75">
      <c r="A10" s="286"/>
      <c r="B10" s="284"/>
      <c r="C10" s="283"/>
      <c r="D10" s="283"/>
      <c r="E10" s="283"/>
      <c r="F10" s="283"/>
      <c r="G10" s="283"/>
      <c r="H10" s="283" t="s">
        <v>56</v>
      </c>
      <c r="I10" s="283" t="s">
        <v>57</v>
      </c>
      <c r="J10" s="283" t="s">
        <v>17</v>
      </c>
      <c r="K10" s="283"/>
      <c r="L10" s="283"/>
      <c r="M10" s="283"/>
      <c r="N10" s="283"/>
      <c r="O10" s="281"/>
      <c r="P10" s="283" t="s">
        <v>56</v>
      </c>
      <c r="Q10" s="283" t="s">
        <v>57</v>
      </c>
      <c r="R10" s="283" t="s">
        <v>17</v>
      </c>
      <c r="S10" s="283"/>
      <c r="T10" s="283"/>
      <c r="U10" s="283"/>
      <c r="V10" s="283"/>
      <c r="W10" s="281"/>
      <c r="X10" s="283"/>
      <c r="Y10" s="284" t="s">
        <v>51</v>
      </c>
      <c r="Z10" s="291" t="s">
        <v>18</v>
      </c>
      <c r="AA10" s="281"/>
      <c r="AB10" s="281"/>
    </row>
    <row r="11" spans="1:28" ht="101.25" customHeight="1">
      <c r="A11" s="286"/>
      <c r="B11" s="284"/>
      <c r="C11" s="103" t="s">
        <v>56</v>
      </c>
      <c r="D11" s="103" t="s">
        <v>61</v>
      </c>
      <c r="E11" s="103" t="s">
        <v>59</v>
      </c>
      <c r="F11" s="103" t="s">
        <v>139</v>
      </c>
      <c r="G11" s="283"/>
      <c r="H11" s="283"/>
      <c r="I11" s="283"/>
      <c r="J11" s="103" t="s">
        <v>45</v>
      </c>
      <c r="K11" s="103" t="s">
        <v>140</v>
      </c>
      <c r="L11" s="103" t="s">
        <v>141</v>
      </c>
      <c r="M11" s="103" t="s">
        <v>142</v>
      </c>
      <c r="N11" s="103" t="s">
        <v>143</v>
      </c>
      <c r="O11" s="282"/>
      <c r="P11" s="283"/>
      <c r="Q11" s="283"/>
      <c r="R11" s="103" t="s">
        <v>144</v>
      </c>
      <c r="S11" s="103" t="s">
        <v>145</v>
      </c>
      <c r="T11" s="103" t="s">
        <v>146</v>
      </c>
      <c r="U11" s="103" t="s">
        <v>147</v>
      </c>
      <c r="V11" s="103" t="s">
        <v>148</v>
      </c>
      <c r="W11" s="282"/>
      <c r="X11" s="283"/>
      <c r="Y11" s="284"/>
      <c r="Z11" s="292"/>
      <c r="AA11" s="282"/>
      <c r="AB11" s="282"/>
    </row>
    <row r="12" spans="1:28" s="107" customFormat="1" ht="30" customHeight="1">
      <c r="A12" s="104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105" t="s">
        <v>153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  <c r="Q12" s="105" t="s">
        <v>149</v>
      </c>
      <c r="R12" s="49">
        <v>18</v>
      </c>
      <c r="S12" s="49">
        <v>19</v>
      </c>
      <c r="T12" s="49">
        <v>20</v>
      </c>
      <c r="U12" s="49">
        <v>21</v>
      </c>
      <c r="V12" s="49">
        <v>22</v>
      </c>
      <c r="W12" s="49">
        <v>23</v>
      </c>
      <c r="X12" s="49">
        <v>24</v>
      </c>
      <c r="Y12" s="105" t="s">
        <v>150</v>
      </c>
      <c r="Z12" s="105" t="s">
        <v>151</v>
      </c>
      <c r="AA12" s="106">
        <v>27</v>
      </c>
      <c r="AB12" s="106">
        <v>28</v>
      </c>
    </row>
    <row r="13" spans="1:28" ht="21">
      <c r="A13" s="108" t="s">
        <v>10</v>
      </c>
      <c r="B13" s="109" t="s">
        <v>170</v>
      </c>
      <c r="C13" s="84">
        <f>SUM(C14:C20)</f>
        <v>843</v>
      </c>
      <c r="D13" s="84">
        <f>SUM(D14:D20)</f>
        <v>585</v>
      </c>
      <c r="E13" s="84">
        <f>SUM(E14:E20)</f>
        <v>1898</v>
      </c>
      <c r="F13" s="84">
        <f>SUM(F14:F20)</f>
        <v>4</v>
      </c>
      <c r="G13" s="110">
        <f aca="true" t="shared" si="0" ref="G13:G20">E13/I13</f>
        <v>2.2514827995255042</v>
      </c>
      <c r="H13" s="84">
        <f aca="true" t="shared" si="1" ref="H13:Y13">SUM(H14:H20)</f>
        <v>843</v>
      </c>
      <c r="I13" s="84">
        <f t="shared" si="1"/>
        <v>843</v>
      </c>
      <c r="J13" s="84">
        <f t="shared" si="1"/>
        <v>450</v>
      </c>
      <c r="K13" s="84">
        <f t="shared" si="1"/>
        <v>3</v>
      </c>
      <c r="L13" s="84">
        <f t="shared" si="1"/>
        <v>132</v>
      </c>
      <c r="M13" s="84">
        <f t="shared" si="1"/>
        <v>0</v>
      </c>
      <c r="N13" s="84">
        <f t="shared" si="1"/>
        <v>258</v>
      </c>
      <c r="O13" s="84">
        <f t="shared" si="1"/>
        <v>177</v>
      </c>
      <c r="P13" s="111">
        <f t="shared" si="1"/>
        <v>97408.41</v>
      </c>
      <c r="Q13" s="111">
        <f t="shared" si="1"/>
        <v>713717.78</v>
      </c>
      <c r="R13" s="111">
        <f t="shared" si="1"/>
        <v>96291.55</v>
      </c>
      <c r="S13" s="111">
        <f t="shared" si="1"/>
        <v>6808.72</v>
      </c>
      <c r="T13" s="111">
        <f t="shared" si="1"/>
        <v>177853.71</v>
      </c>
      <c r="U13" s="111">
        <f t="shared" si="1"/>
        <v>0</v>
      </c>
      <c r="V13" s="111">
        <f t="shared" si="1"/>
        <v>432763.8</v>
      </c>
      <c r="W13" s="111">
        <f t="shared" si="1"/>
        <v>6237.12</v>
      </c>
      <c r="X13" s="111">
        <f t="shared" si="1"/>
        <v>66887.03</v>
      </c>
      <c r="Y13" s="111">
        <f t="shared" si="1"/>
        <v>207829.83</v>
      </c>
      <c r="Z13" s="112">
        <f aca="true" t="shared" si="2" ref="Z13:Z19">100-((X13+W13)/(R13+S13+T13)*100)</f>
        <v>73.97290830334563</v>
      </c>
      <c r="AA13" s="84">
        <f>SUM(AA14:AA20)</f>
        <v>0</v>
      </c>
      <c r="AB13" s="84">
        <f>SUM(AB14:AB20)</f>
        <v>0</v>
      </c>
    </row>
    <row r="14" spans="1:28" ht="12.75">
      <c r="A14" s="108" t="s">
        <v>12</v>
      </c>
      <c r="B14" s="113" t="s">
        <v>195</v>
      </c>
      <c r="C14" s="114">
        <f aca="true" t="shared" si="3" ref="C14:D16">H14</f>
        <v>3</v>
      </c>
      <c r="D14" s="114">
        <f t="shared" si="3"/>
        <v>3</v>
      </c>
      <c r="E14" s="115">
        <v>3</v>
      </c>
      <c r="F14" s="115">
        <v>0</v>
      </c>
      <c r="G14" s="110">
        <f t="shared" si="0"/>
        <v>1</v>
      </c>
      <c r="H14" s="115">
        <v>3</v>
      </c>
      <c r="I14" s="116">
        <f aca="true" t="shared" si="4" ref="I14:I19">SUM(J14:N14)</f>
        <v>3</v>
      </c>
      <c r="J14" s="117"/>
      <c r="K14" s="117"/>
      <c r="L14" s="117">
        <v>3</v>
      </c>
      <c r="M14" s="117"/>
      <c r="N14" s="117"/>
      <c r="O14" s="118"/>
      <c r="P14" s="119">
        <v>30000</v>
      </c>
      <c r="Q14" s="120">
        <f aca="true" t="shared" si="5" ref="Q14:Q19">SUM(R14:V14)</f>
        <v>30000</v>
      </c>
      <c r="R14" s="119"/>
      <c r="S14" s="119"/>
      <c r="T14" s="119">
        <v>30000</v>
      </c>
      <c r="U14" s="119"/>
      <c r="V14" s="119"/>
      <c r="W14" s="119"/>
      <c r="X14" s="119"/>
      <c r="Y14" s="120">
        <f aca="true" t="shared" si="6" ref="Y14:Y19">(R14+S14+T14)-(X14+W14)</f>
        <v>30000</v>
      </c>
      <c r="Z14" s="112">
        <f t="shared" si="2"/>
        <v>100</v>
      </c>
      <c r="AA14" s="121"/>
      <c r="AB14" s="121"/>
    </row>
    <row r="15" spans="1:28" ht="22.5">
      <c r="A15" s="108" t="s">
        <v>13</v>
      </c>
      <c r="B15" s="113" t="s">
        <v>196</v>
      </c>
      <c r="C15" s="114">
        <f t="shared" si="3"/>
        <v>0</v>
      </c>
      <c r="D15" s="114">
        <f t="shared" si="3"/>
        <v>0</v>
      </c>
      <c r="E15" s="115"/>
      <c r="F15" s="115"/>
      <c r="G15" s="110" t="e">
        <f t="shared" si="0"/>
        <v>#DIV/0!</v>
      </c>
      <c r="H15" s="115"/>
      <c r="I15" s="116">
        <f>SUM(J15:N15)</f>
        <v>0</v>
      </c>
      <c r="J15" s="117"/>
      <c r="K15" s="117"/>
      <c r="L15" s="117"/>
      <c r="M15" s="117"/>
      <c r="N15" s="117"/>
      <c r="O15" s="118"/>
      <c r="P15" s="119"/>
      <c r="Q15" s="120">
        <f>SUM(R15:V15)</f>
        <v>0</v>
      </c>
      <c r="R15" s="119"/>
      <c r="S15" s="119"/>
      <c r="T15" s="119"/>
      <c r="U15" s="119"/>
      <c r="V15" s="119"/>
      <c r="W15" s="119"/>
      <c r="X15" s="119"/>
      <c r="Y15" s="120">
        <f>(R15+S15+T15)-(X15+W15)</f>
        <v>0</v>
      </c>
      <c r="Z15" s="112" t="e">
        <f t="shared" si="2"/>
        <v>#DIV/0!</v>
      </c>
      <c r="AA15" s="121"/>
      <c r="AB15" s="121"/>
    </row>
    <row r="16" spans="1:28" ht="22.5">
      <c r="A16" s="108" t="s">
        <v>14</v>
      </c>
      <c r="B16" s="113" t="s">
        <v>197</v>
      </c>
      <c r="C16" s="114">
        <f t="shared" si="3"/>
        <v>0</v>
      </c>
      <c r="D16" s="114">
        <f t="shared" si="3"/>
        <v>0</v>
      </c>
      <c r="E16" s="115"/>
      <c r="F16" s="115"/>
      <c r="G16" s="110" t="e">
        <f t="shared" si="0"/>
        <v>#DIV/0!</v>
      </c>
      <c r="H16" s="115"/>
      <c r="I16" s="116">
        <f>SUM(J16:N16)</f>
        <v>0</v>
      </c>
      <c r="J16" s="117"/>
      <c r="K16" s="117"/>
      <c r="L16" s="117"/>
      <c r="M16" s="117"/>
      <c r="N16" s="117"/>
      <c r="O16" s="118"/>
      <c r="P16" s="119"/>
      <c r="Q16" s="120">
        <f>SUM(R16:V16)</f>
        <v>0</v>
      </c>
      <c r="R16" s="119"/>
      <c r="S16" s="119"/>
      <c r="T16" s="119"/>
      <c r="U16" s="119"/>
      <c r="V16" s="119"/>
      <c r="W16" s="119"/>
      <c r="X16" s="119"/>
      <c r="Y16" s="120">
        <f>(R16+S16+T16)-(X16+W16)</f>
        <v>0</v>
      </c>
      <c r="Z16" s="112" t="e">
        <f t="shared" si="2"/>
        <v>#DIV/0!</v>
      </c>
      <c r="AA16" s="121"/>
      <c r="AB16" s="121"/>
    </row>
    <row r="17" spans="1:28" ht="12.75">
      <c r="A17" s="108" t="s">
        <v>46</v>
      </c>
      <c r="B17" s="138" t="s">
        <v>169</v>
      </c>
      <c r="C17" s="114">
        <v>840</v>
      </c>
      <c r="D17" s="114">
        <v>582</v>
      </c>
      <c r="E17" s="122">
        <v>1895</v>
      </c>
      <c r="F17" s="115">
        <v>4</v>
      </c>
      <c r="G17" s="110">
        <f t="shared" si="0"/>
        <v>2.255952380952381</v>
      </c>
      <c r="H17" s="115">
        <v>840</v>
      </c>
      <c r="I17" s="116">
        <f t="shared" si="4"/>
        <v>840</v>
      </c>
      <c r="J17" s="117">
        <v>450</v>
      </c>
      <c r="K17" s="117">
        <v>3</v>
      </c>
      <c r="L17" s="117">
        <v>129</v>
      </c>
      <c r="M17" s="117">
        <v>0</v>
      </c>
      <c r="N17" s="117">
        <v>258</v>
      </c>
      <c r="O17" s="118">
        <v>177</v>
      </c>
      <c r="P17" s="119">
        <v>67408.41</v>
      </c>
      <c r="Q17" s="120">
        <f t="shared" si="5"/>
        <v>683717.78</v>
      </c>
      <c r="R17" s="119">
        <v>96291.55</v>
      </c>
      <c r="S17" s="119">
        <v>6808.72</v>
      </c>
      <c r="T17" s="119">
        <v>147853.71</v>
      </c>
      <c r="U17" s="119">
        <v>0</v>
      </c>
      <c r="V17" s="119">
        <v>432763.8</v>
      </c>
      <c r="W17" s="119">
        <v>6237.12</v>
      </c>
      <c r="X17" s="208">
        <v>66887.03</v>
      </c>
      <c r="Y17" s="120">
        <f t="shared" si="6"/>
        <v>177829.83</v>
      </c>
      <c r="Z17" s="112">
        <f t="shared" si="2"/>
        <v>70.86153007017462</v>
      </c>
      <c r="AA17" s="149">
        <v>0</v>
      </c>
      <c r="AB17" s="149">
        <v>0</v>
      </c>
    </row>
    <row r="18" spans="1:28" ht="12.75">
      <c r="A18" s="108" t="s">
        <v>47</v>
      </c>
      <c r="B18" s="113" t="s">
        <v>198</v>
      </c>
      <c r="C18" s="114">
        <f aca="true" t="shared" si="7" ref="C18:D20">H18</f>
        <v>0</v>
      </c>
      <c r="D18" s="114">
        <f t="shared" si="7"/>
        <v>0</v>
      </c>
      <c r="E18" s="122"/>
      <c r="F18" s="115"/>
      <c r="G18" s="110" t="e">
        <f t="shared" si="0"/>
        <v>#DIV/0!</v>
      </c>
      <c r="H18" s="115"/>
      <c r="I18" s="116">
        <f t="shared" si="4"/>
        <v>0</v>
      </c>
      <c r="J18" s="117"/>
      <c r="K18" s="117"/>
      <c r="L18" s="117"/>
      <c r="M18" s="117"/>
      <c r="N18" s="117"/>
      <c r="O18" s="118" t="s">
        <v>19</v>
      </c>
      <c r="P18" s="119"/>
      <c r="Q18" s="120">
        <f t="shared" si="5"/>
        <v>0</v>
      </c>
      <c r="R18" s="119"/>
      <c r="S18" s="119"/>
      <c r="T18" s="119"/>
      <c r="U18" s="119"/>
      <c r="V18" s="119"/>
      <c r="W18" s="119"/>
      <c r="X18" s="119"/>
      <c r="Y18" s="120">
        <f t="shared" si="6"/>
        <v>0</v>
      </c>
      <c r="Z18" s="112" t="e">
        <f t="shared" si="2"/>
        <v>#DIV/0!</v>
      </c>
      <c r="AA18" s="121"/>
      <c r="AB18" s="121"/>
    </row>
    <row r="19" spans="1:28" ht="22.5">
      <c r="A19" s="108" t="s">
        <v>48</v>
      </c>
      <c r="B19" s="113" t="s">
        <v>199</v>
      </c>
      <c r="C19" s="114">
        <f t="shared" si="7"/>
        <v>0</v>
      </c>
      <c r="D19" s="114">
        <f t="shared" si="7"/>
        <v>0</v>
      </c>
      <c r="E19" s="122"/>
      <c r="F19" s="115"/>
      <c r="G19" s="110" t="e">
        <f t="shared" si="0"/>
        <v>#DIV/0!</v>
      </c>
      <c r="H19" s="115"/>
      <c r="I19" s="116">
        <f t="shared" si="4"/>
        <v>0</v>
      </c>
      <c r="J19" s="117"/>
      <c r="K19" s="117"/>
      <c r="L19" s="117"/>
      <c r="M19" s="117"/>
      <c r="N19" s="117"/>
      <c r="O19" s="118" t="s">
        <v>19</v>
      </c>
      <c r="P19" s="119"/>
      <c r="Q19" s="120">
        <f t="shared" si="5"/>
        <v>0</v>
      </c>
      <c r="R19" s="119"/>
      <c r="S19" s="119"/>
      <c r="T19" s="119"/>
      <c r="U19" s="119"/>
      <c r="V19" s="119"/>
      <c r="W19" s="119"/>
      <c r="X19" s="119"/>
      <c r="Y19" s="120">
        <f t="shared" si="6"/>
        <v>0</v>
      </c>
      <c r="Z19" s="112" t="e">
        <f t="shared" si="2"/>
        <v>#DIV/0!</v>
      </c>
      <c r="AA19" s="121"/>
      <c r="AB19" s="121"/>
    </row>
    <row r="20" spans="1:28" ht="12.75">
      <c r="A20" s="108" t="s">
        <v>49</v>
      </c>
      <c r="B20" s="113" t="s">
        <v>50</v>
      </c>
      <c r="C20" s="114">
        <f t="shared" si="7"/>
        <v>0</v>
      </c>
      <c r="D20" s="114">
        <f t="shared" si="7"/>
        <v>0</v>
      </c>
      <c r="E20" s="122"/>
      <c r="F20" s="115"/>
      <c r="G20" s="110" t="e">
        <f t="shared" si="0"/>
        <v>#DIV/0!</v>
      </c>
      <c r="H20" s="115"/>
      <c r="I20" s="116">
        <f>SUM(J20:N20)</f>
        <v>0</v>
      </c>
      <c r="J20" s="117"/>
      <c r="K20" s="117"/>
      <c r="L20" s="117"/>
      <c r="M20" s="117"/>
      <c r="N20" s="117"/>
      <c r="O20" s="118" t="s">
        <v>19</v>
      </c>
      <c r="P20" s="123" t="s">
        <v>22</v>
      </c>
      <c r="Q20" s="120" t="s">
        <v>22</v>
      </c>
      <c r="R20" s="123" t="s">
        <v>22</v>
      </c>
      <c r="S20" s="123" t="s">
        <v>22</v>
      </c>
      <c r="T20" s="123" t="s">
        <v>22</v>
      </c>
      <c r="U20" s="123" t="s">
        <v>22</v>
      </c>
      <c r="V20" s="123" t="s">
        <v>22</v>
      </c>
      <c r="W20" s="123" t="s">
        <v>22</v>
      </c>
      <c r="X20" s="123" t="s">
        <v>22</v>
      </c>
      <c r="Y20" s="120" t="s">
        <v>22</v>
      </c>
      <c r="Z20" s="112" t="s">
        <v>22</v>
      </c>
      <c r="AA20" s="120" t="s">
        <v>22</v>
      </c>
      <c r="AB20" s="112" t="s">
        <v>22</v>
      </c>
    </row>
    <row r="21" spans="1:28" s="10" customFormat="1" ht="18.75" customHeight="1">
      <c r="A21" s="137" t="s">
        <v>200</v>
      </c>
      <c r="B21" s="136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130"/>
      <c r="W21" s="130"/>
      <c r="X21" s="130"/>
      <c r="Y21" s="130"/>
      <c r="Z21" s="130"/>
      <c r="AA21" s="130"/>
      <c r="AB21" s="130"/>
    </row>
    <row r="22" spans="1:28" s="10" customFormat="1" ht="21.75" customHeight="1">
      <c r="A22" s="39" t="s">
        <v>11</v>
      </c>
      <c r="B22" s="32" t="s">
        <v>53</v>
      </c>
      <c r="C22" s="114">
        <f>H22</f>
        <v>0</v>
      </c>
      <c r="D22" s="114">
        <f>I22</f>
        <v>0</v>
      </c>
      <c r="E22" s="3"/>
      <c r="F22" s="28"/>
      <c r="G22" s="110" t="e">
        <f>E22/I22</f>
        <v>#DIV/0!</v>
      </c>
      <c r="H22" s="3"/>
      <c r="I22" s="116">
        <f>SUM(J22:N22)</f>
        <v>0</v>
      </c>
      <c r="J22" s="3"/>
      <c r="K22" s="3"/>
      <c r="L22" s="3"/>
      <c r="M22" s="40"/>
      <c r="N22" s="41"/>
      <c r="O22" s="118"/>
      <c r="P22" s="40"/>
      <c r="Q22" s="120">
        <f>SUM(R22:V22)</f>
        <v>0</v>
      </c>
      <c r="R22" s="40"/>
      <c r="S22" s="40"/>
      <c r="T22" s="40"/>
      <c r="U22" s="42"/>
      <c r="V22" s="130"/>
      <c r="W22" s="130"/>
      <c r="X22" s="130"/>
      <c r="Y22" s="120">
        <f>(R22+S22+T22)-(X22+W22)</f>
        <v>0</v>
      </c>
      <c r="Z22" s="112" t="e">
        <f>100-((X22+W22)/(R22+S22+T22)*100)</f>
        <v>#DIV/0!</v>
      </c>
      <c r="AA22" s="130"/>
      <c r="AB22" s="130"/>
    </row>
    <row r="23" spans="10:16" ht="12.75">
      <c r="J23" s="124"/>
      <c r="K23" s="124"/>
      <c r="L23" s="124"/>
      <c r="M23" s="124"/>
      <c r="N23" s="124"/>
      <c r="O23" s="124"/>
      <c r="P23" s="124"/>
    </row>
    <row r="24" spans="10:16" ht="12.75">
      <c r="J24" s="124"/>
      <c r="K24" s="124"/>
      <c r="L24" s="124"/>
      <c r="M24" s="124"/>
      <c r="N24" s="124"/>
      <c r="O24" s="124"/>
      <c r="P24" s="124"/>
    </row>
    <row r="25" spans="1:18" ht="12.75">
      <c r="A25" s="278" t="s">
        <v>75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</row>
    <row r="26" spans="1:23" s="127" customFormat="1" ht="29.25" customHeight="1">
      <c r="A26" s="279" t="s">
        <v>205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126"/>
      <c r="W26" s="126"/>
    </row>
    <row r="27" spans="1:18" s="29" customFormat="1" ht="12.75">
      <c r="A27" s="276" t="s">
        <v>202</v>
      </c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81"/>
    </row>
    <row r="28" spans="1:18" s="56" customFormat="1" ht="12.75">
      <c r="A28" s="277" t="s">
        <v>154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81"/>
    </row>
    <row r="29" spans="1:17" s="10" customFormat="1" ht="12.75">
      <c r="A29" s="277" t="s">
        <v>125</v>
      </c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</row>
    <row r="30" spans="1:17" s="10" customFormat="1" ht="12.75">
      <c r="A30" s="277" t="s">
        <v>126</v>
      </c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</row>
    <row r="31" spans="1:23" s="127" customFormat="1" ht="12.75">
      <c r="A31" s="159" t="s">
        <v>203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</row>
    <row r="32" spans="1:23" s="127" customFormat="1" ht="12.75">
      <c r="A32" s="279"/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126"/>
      <c r="W32" s="126"/>
    </row>
    <row r="33" spans="1:26" ht="15.75">
      <c r="A33" s="128" t="s">
        <v>152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</row>
    <row r="34" spans="1:15" ht="12.75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</row>
    <row r="35" spans="1:12" s="10" customFormat="1" ht="15.75">
      <c r="A35" s="285" t="s">
        <v>324</v>
      </c>
      <c r="B35" s="285"/>
      <c r="C35" s="285"/>
      <c r="D35" s="285"/>
      <c r="E35" s="285"/>
      <c r="F35" s="285"/>
      <c r="G35" s="285"/>
      <c r="H35" s="285"/>
      <c r="I35" s="285"/>
      <c r="J35" s="285"/>
      <c r="K35" s="285"/>
      <c r="L35" s="285"/>
    </row>
    <row r="36" spans="1:7" s="10" customFormat="1" ht="15.75">
      <c r="A36" s="9"/>
      <c r="E36" s="287" t="s">
        <v>4</v>
      </c>
      <c r="F36" s="287"/>
      <c r="G36" s="11"/>
    </row>
    <row r="37" s="10" customFormat="1" ht="12.75">
      <c r="B37" s="29"/>
    </row>
    <row r="38" ht="12.75">
      <c r="A38" s="53" t="s">
        <v>322</v>
      </c>
    </row>
  </sheetData>
  <sheetProtection formatCells="0" formatColumns="0" formatRows="0"/>
  <mergeCells count="37">
    <mergeCell ref="Z1:AA1"/>
    <mergeCell ref="B2:U2"/>
    <mergeCell ref="I3:O3"/>
    <mergeCell ref="E36:F36"/>
    <mergeCell ref="AA9:AA11"/>
    <mergeCell ref="C7:J7"/>
    <mergeCell ref="Y10:Y11"/>
    <mergeCell ref="Z10:Z11"/>
    <mergeCell ref="O9:O11"/>
    <mergeCell ref="P9:V9"/>
    <mergeCell ref="A32:U32"/>
    <mergeCell ref="A30:Q30"/>
    <mergeCell ref="A35:L35"/>
    <mergeCell ref="A9:A11"/>
    <mergeCell ref="B9:B11"/>
    <mergeCell ref="C9:D10"/>
    <mergeCell ref="E9:F10"/>
    <mergeCell ref="G9:G11"/>
    <mergeCell ref="H9:N9"/>
    <mergeCell ref="AB9:AB11"/>
    <mergeCell ref="H10:H11"/>
    <mergeCell ref="I10:I11"/>
    <mergeCell ref="J10:N10"/>
    <mergeCell ref="P10:P11"/>
    <mergeCell ref="Q10:Q11"/>
    <mergeCell ref="R10:V10"/>
    <mergeCell ref="W9:W11"/>
    <mergeCell ref="X9:X11"/>
    <mergeCell ref="Y9:Z9"/>
    <mergeCell ref="H4:P4"/>
    <mergeCell ref="E5:O5"/>
    <mergeCell ref="E6:O6"/>
    <mergeCell ref="A27:Q27"/>
    <mergeCell ref="A28:Q28"/>
    <mergeCell ref="A29:Q29"/>
    <mergeCell ref="A25:R25"/>
    <mergeCell ref="A26:U26"/>
  </mergeCells>
  <printOptions horizontalCentered="1"/>
  <pageMargins left="0.1968503937007874" right="0.1968503937007874" top="0.3937007874015748" bottom="0.1968503937007874" header="0.5118110236220472" footer="0.5118110236220472"/>
  <pageSetup firstPageNumber="7" useFirstPageNumber="1" fitToHeight="100"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" sqref="A1:G18"/>
    </sheetView>
  </sheetViews>
  <sheetFormatPr defaultColWidth="9.140625" defaultRowHeight="12.75"/>
  <cols>
    <col min="1" max="1" width="43.8515625" style="12" customWidth="1"/>
    <col min="2" max="2" width="13.7109375" style="12" customWidth="1"/>
    <col min="3" max="3" width="16.00390625" style="12" customWidth="1"/>
    <col min="4" max="4" width="14.57421875" style="10" customWidth="1"/>
    <col min="5" max="5" width="16.7109375" style="10" customWidth="1"/>
    <col min="6" max="6" width="15.421875" style="10" customWidth="1"/>
    <col min="7" max="7" width="17.57421875" style="10" customWidth="1"/>
    <col min="8" max="8" width="15.140625" style="10" customWidth="1"/>
    <col min="9" max="9" width="13.421875" style="10" customWidth="1"/>
    <col min="10" max="10" width="13.57421875" style="10" customWidth="1"/>
    <col min="11" max="11" width="22.7109375" style="10" customWidth="1"/>
    <col min="12" max="16384" width="9.140625" style="10" customWidth="1"/>
  </cols>
  <sheetData>
    <row r="1" ht="12.75" customHeight="1">
      <c r="G1" s="65" t="s">
        <v>135</v>
      </c>
    </row>
    <row r="2" spans="10:11" ht="12.75" customHeight="1">
      <c r="J2" s="66"/>
      <c r="K2" s="66"/>
    </row>
    <row r="3" spans="1:10" ht="15.75" customHeight="1">
      <c r="A3" s="346" t="s">
        <v>236</v>
      </c>
      <c r="B3" s="346"/>
      <c r="C3" s="346"/>
      <c r="D3" s="346"/>
      <c r="E3" s="346"/>
      <c r="F3" s="346"/>
      <c r="G3" s="346"/>
      <c r="H3" s="2"/>
      <c r="I3" s="2"/>
      <c r="J3" s="2"/>
    </row>
    <row r="4" spans="1:10" s="4" customFormat="1" ht="15.75">
      <c r="A4" s="67" t="s">
        <v>63</v>
      </c>
      <c r="B4" s="336" t="s">
        <v>298</v>
      </c>
      <c r="C4" s="336"/>
      <c r="D4" s="336"/>
      <c r="E4" s="336"/>
      <c r="F4" s="336"/>
      <c r="G4" s="69"/>
      <c r="H4" s="69"/>
      <c r="I4" s="69"/>
      <c r="J4" s="69"/>
    </row>
    <row r="5" spans="4:11" s="4" customFormat="1" ht="15" customHeight="1">
      <c r="D5" s="33" t="s">
        <v>67</v>
      </c>
      <c r="E5" s="70"/>
      <c r="F5" s="70"/>
      <c r="G5" s="70"/>
      <c r="H5" s="70"/>
      <c r="I5" s="70"/>
      <c r="J5" s="70"/>
      <c r="K5" s="70"/>
    </row>
    <row r="6" spans="4:7" s="4" customFormat="1" ht="15" customHeight="1">
      <c r="D6" s="33"/>
      <c r="E6" s="33"/>
      <c r="F6" s="33"/>
      <c r="G6" s="33"/>
    </row>
    <row r="7" spans="1:7" s="4" customFormat="1" ht="48" customHeight="1">
      <c r="A7" s="348" t="s">
        <v>91</v>
      </c>
      <c r="B7" s="350" t="s">
        <v>92</v>
      </c>
      <c r="C7" s="351"/>
      <c r="D7" s="350" t="s">
        <v>93</v>
      </c>
      <c r="E7" s="351"/>
      <c r="F7" s="350" t="s">
        <v>94</v>
      </c>
      <c r="G7" s="351"/>
    </row>
    <row r="8" spans="1:11" ht="75.75" customHeight="1">
      <c r="A8" s="349"/>
      <c r="B8" s="71" t="s">
        <v>90</v>
      </c>
      <c r="C8" s="72" t="s">
        <v>95</v>
      </c>
      <c r="D8" s="71" t="s">
        <v>90</v>
      </c>
      <c r="E8" s="72" t="s">
        <v>96</v>
      </c>
      <c r="F8" s="71" t="s">
        <v>90</v>
      </c>
      <c r="G8" s="72" t="s">
        <v>97</v>
      </c>
      <c r="H8" s="73"/>
      <c r="I8" s="73"/>
      <c r="J8" s="74"/>
      <c r="K8" s="73"/>
    </row>
    <row r="9" spans="1:11" ht="12.75">
      <c r="A9" s="85" t="s">
        <v>10</v>
      </c>
      <c r="B9" s="85" t="s">
        <v>11</v>
      </c>
      <c r="C9" s="85" t="s">
        <v>15</v>
      </c>
      <c r="D9" s="85" t="s">
        <v>16</v>
      </c>
      <c r="E9" s="85" t="s">
        <v>25</v>
      </c>
      <c r="F9" s="85" t="s">
        <v>76</v>
      </c>
      <c r="G9" s="85" t="s">
        <v>77</v>
      </c>
      <c r="H9" s="76"/>
      <c r="I9" s="76"/>
      <c r="J9" s="76"/>
      <c r="K9" s="76"/>
    </row>
    <row r="10" spans="1:11" ht="48.75" customHeight="1">
      <c r="A10" s="86" t="s">
        <v>98</v>
      </c>
      <c r="B10" s="63" t="s">
        <v>506</v>
      </c>
      <c r="C10" s="63" t="s">
        <v>507</v>
      </c>
      <c r="D10" s="212">
        <v>47</v>
      </c>
      <c r="E10" s="212">
        <v>613.2</v>
      </c>
      <c r="F10" s="17"/>
      <c r="G10" s="17"/>
      <c r="H10" s="76"/>
      <c r="I10" s="76"/>
      <c r="J10" s="76"/>
      <c r="K10" s="76"/>
    </row>
    <row r="11" spans="1:11" ht="31.5">
      <c r="A11" s="86" t="s">
        <v>99</v>
      </c>
      <c r="B11" s="63" t="s">
        <v>508</v>
      </c>
      <c r="C11" s="63" t="s">
        <v>509</v>
      </c>
      <c r="D11" s="212">
        <v>59</v>
      </c>
      <c r="E11" s="212">
        <v>1840.8</v>
      </c>
      <c r="F11" s="17"/>
      <c r="G11" s="17"/>
      <c r="H11" s="76"/>
      <c r="I11" s="76"/>
      <c r="J11" s="76"/>
      <c r="K11" s="76"/>
    </row>
    <row r="12" spans="1:11" ht="99.75" customHeight="1">
      <c r="A12" s="133" t="s">
        <v>168</v>
      </c>
      <c r="B12" s="63" t="s">
        <v>647</v>
      </c>
      <c r="C12" s="63" t="s">
        <v>648</v>
      </c>
      <c r="D12" s="212">
        <v>373</v>
      </c>
      <c r="E12" s="212">
        <v>32640.63</v>
      </c>
      <c r="F12" s="17"/>
      <c r="G12" s="17"/>
      <c r="H12" s="76"/>
      <c r="I12" s="76"/>
      <c r="J12" s="76"/>
      <c r="K12" s="76"/>
    </row>
    <row r="13" ht="12.75">
      <c r="C13" s="18"/>
    </row>
    <row r="14" ht="12.75">
      <c r="C14" s="18"/>
    </row>
    <row r="15" ht="12" customHeight="1"/>
    <row r="16" spans="1:7" ht="12.75">
      <c r="A16" s="31" t="s">
        <v>52</v>
      </c>
      <c r="B16" s="31" t="s">
        <v>332</v>
      </c>
      <c r="C16" s="78"/>
      <c r="F16" s="79"/>
      <c r="G16" s="79"/>
    </row>
    <row r="17" spans="1:7" ht="12.75" customHeight="1">
      <c r="A17" s="9"/>
      <c r="B17" s="9"/>
      <c r="C17" s="11" t="s">
        <v>65</v>
      </c>
      <c r="F17" s="11"/>
      <c r="G17" s="11"/>
    </row>
    <row r="18" spans="1:3" ht="12.75">
      <c r="A18" s="31" t="s">
        <v>335</v>
      </c>
      <c r="B18" s="31"/>
      <c r="C18" s="10"/>
    </row>
  </sheetData>
  <sheetProtection/>
  <mergeCells count="6">
    <mergeCell ref="A3:G3"/>
    <mergeCell ref="B4:F4"/>
    <mergeCell ref="A7:A8"/>
    <mergeCell ref="B7:C7"/>
    <mergeCell ref="D7:E7"/>
    <mergeCell ref="F7:G7"/>
  </mergeCells>
  <printOptions/>
  <pageMargins left="0.7086614173228347" right="0.7086614173228347" top="0.7480314960629921" bottom="0.7480314960629921" header="0.31496062992125984" footer="0.31496062992125984"/>
  <pageSetup fitToHeight="1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A1" sqref="A1:E37"/>
    </sheetView>
  </sheetViews>
  <sheetFormatPr defaultColWidth="9.140625" defaultRowHeight="12.75"/>
  <cols>
    <col min="1" max="1" width="7.00390625" style="171" customWidth="1"/>
    <col min="2" max="2" width="35.421875" style="171" customWidth="1"/>
    <col min="3" max="4" width="20.57421875" style="172" customWidth="1"/>
    <col min="5" max="5" width="29.00390625" style="172" customWidth="1"/>
    <col min="6" max="6" width="15.140625" style="172" customWidth="1"/>
    <col min="7" max="16384" width="9.140625" style="172" customWidth="1"/>
  </cols>
  <sheetData>
    <row r="1" ht="12.75">
      <c r="E1" s="173" t="s">
        <v>237</v>
      </c>
    </row>
    <row r="3" spans="1:6" ht="15.75">
      <c r="A3" s="174"/>
      <c r="B3" s="298" t="s">
        <v>295</v>
      </c>
      <c r="C3" s="298"/>
      <c r="D3" s="298"/>
      <c r="E3" s="298"/>
      <c r="F3" s="175"/>
    </row>
    <row r="4" spans="1:6" s="48" customFormat="1" ht="15.75">
      <c r="A4" s="47" t="s">
        <v>63</v>
      </c>
      <c r="B4" s="299" t="s">
        <v>298</v>
      </c>
      <c r="C4" s="299"/>
      <c r="D4" s="299"/>
      <c r="E4" s="299"/>
      <c r="F4" s="176"/>
    </row>
    <row r="5" spans="3:6" s="48" customFormat="1" ht="15">
      <c r="C5" s="33" t="s">
        <v>67</v>
      </c>
      <c r="D5" s="170"/>
      <c r="E5" s="177"/>
      <c r="F5" s="177"/>
    </row>
    <row r="6" spans="3:5" s="48" customFormat="1" ht="15">
      <c r="C6" s="170"/>
      <c r="D6" s="170"/>
      <c r="E6" s="170"/>
    </row>
    <row r="8" spans="1:5" ht="15.75">
      <c r="A8" s="178" t="s">
        <v>2</v>
      </c>
      <c r="B8" s="179" t="s">
        <v>238</v>
      </c>
      <c r="C8" s="178" t="s">
        <v>239</v>
      </c>
      <c r="D8" s="178"/>
      <c r="E8" s="178" t="s">
        <v>41</v>
      </c>
    </row>
    <row r="9" spans="1:5" ht="105">
      <c r="A9" s="180" t="s">
        <v>10</v>
      </c>
      <c r="B9" s="181" t="s">
        <v>240</v>
      </c>
      <c r="C9" s="182" t="s">
        <v>241</v>
      </c>
      <c r="D9" s="215">
        <v>26</v>
      </c>
      <c r="E9" s="183" t="s">
        <v>242</v>
      </c>
    </row>
    <row r="10" spans="1:5" ht="63">
      <c r="A10" s="180" t="s">
        <v>11</v>
      </c>
      <c r="B10" s="181" t="s">
        <v>243</v>
      </c>
      <c r="C10" s="182" t="s">
        <v>241</v>
      </c>
      <c r="D10" s="215">
        <v>52</v>
      </c>
      <c r="E10" s="184" t="s">
        <v>244</v>
      </c>
    </row>
    <row r="11" spans="1:5" ht="105">
      <c r="A11" s="213" t="s">
        <v>15</v>
      </c>
      <c r="B11" s="214" t="s">
        <v>245</v>
      </c>
      <c r="C11" s="215" t="s">
        <v>241</v>
      </c>
      <c r="D11" s="215">
        <v>5</v>
      </c>
      <c r="E11" s="216" t="s">
        <v>242</v>
      </c>
    </row>
    <row r="12" spans="1:5" ht="60">
      <c r="A12" s="180" t="s">
        <v>16</v>
      </c>
      <c r="B12" s="185" t="s">
        <v>246</v>
      </c>
      <c r="C12" s="182" t="s">
        <v>241</v>
      </c>
      <c r="D12" s="182">
        <v>16</v>
      </c>
      <c r="E12" s="183" t="s">
        <v>247</v>
      </c>
    </row>
    <row r="13" spans="1:5" ht="90">
      <c r="A13" s="213" t="s">
        <v>25</v>
      </c>
      <c r="B13" s="188" t="s">
        <v>248</v>
      </c>
      <c r="C13" s="215" t="s">
        <v>241</v>
      </c>
      <c r="D13" s="215">
        <v>30</v>
      </c>
      <c r="E13" s="217" t="s">
        <v>242</v>
      </c>
    </row>
    <row r="14" spans="1:5" ht="75">
      <c r="A14" s="180" t="s">
        <v>76</v>
      </c>
      <c r="B14" s="186" t="s">
        <v>249</v>
      </c>
      <c r="C14" s="187" t="s">
        <v>241</v>
      </c>
      <c r="D14" s="242">
        <v>139</v>
      </c>
      <c r="E14" s="181" t="s">
        <v>250</v>
      </c>
    </row>
    <row r="15" spans="1:5" ht="75">
      <c r="A15" s="180" t="s">
        <v>77</v>
      </c>
      <c r="B15" s="188" t="s">
        <v>251</v>
      </c>
      <c r="C15" s="182" t="s">
        <v>252</v>
      </c>
      <c r="D15" s="182">
        <v>0</v>
      </c>
      <c r="E15" s="181" t="s">
        <v>253</v>
      </c>
    </row>
    <row r="16" spans="1:5" ht="45">
      <c r="A16" s="213" t="s">
        <v>254</v>
      </c>
      <c r="B16" s="188" t="s">
        <v>255</v>
      </c>
      <c r="C16" s="218" t="s">
        <v>51</v>
      </c>
      <c r="D16" s="218">
        <v>0</v>
      </c>
      <c r="E16" s="217" t="s">
        <v>256</v>
      </c>
    </row>
    <row r="17" spans="1:5" ht="60">
      <c r="A17" s="180" t="s">
        <v>257</v>
      </c>
      <c r="B17" s="188" t="s">
        <v>258</v>
      </c>
      <c r="C17" s="182" t="s">
        <v>252</v>
      </c>
      <c r="D17" s="182">
        <v>0</v>
      </c>
      <c r="E17" s="189"/>
    </row>
    <row r="18" spans="1:5" ht="60">
      <c r="A18" s="180" t="s">
        <v>259</v>
      </c>
      <c r="B18" s="188" t="s">
        <v>260</v>
      </c>
      <c r="C18" s="190" t="s">
        <v>51</v>
      </c>
      <c r="D18" s="190" t="s">
        <v>337</v>
      </c>
      <c r="E18" s="181" t="s">
        <v>261</v>
      </c>
    </row>
    <row r="19" spans="1:5" ht="75">
      <c r="A19" s="213" t="s">
        <v>262</v>
      </c>
      <c r="B19" s="188" t="s">
        <v>263</v>
      </c>
      <c r="C19" s="215" t="s">
        <v>241</v>
      </c>
      <c r="D19" s="215">
        <v>2</v>
      </c>
      <c r="E19" s="216" t="s">
        <v>264</v>
      </c>
    </row>
    <row r="20" spans="1:5" ht="60">
      <c r="A20" s="180" t="s">
        <v>265</v>
      </c>
      <c r="B20" s="188" t="s">
        <v>266</v>
      </c>
      <c r="C20" s="182" t="s">
        <v>241</v>
      </c>
      <c r="D20" s="215">
        <v>55</v>
      </c>
      <c r="E20" s="183" t="s">
        <v>267</v>
      </c>
    </row>
    <row r="21" spans="1:5" ht="75">
      <c r="A21" s="180" t="s">
        <v>268</v>
      </c>
      <c r="B21" s="181" t="s">
        <v>269</v>
      </c>
      <c r="C21" s="182" t="s">
        <v>241</v>
      </c>
      <c r="D21" s="182">
        <v>0</v>
      </c>
      <c r="E21" s="183" t="s">
        <v>270</v>
      </c>
    </row>
    <row r="22" spans="1:5" ht="60">
      <c r="A22" s="180" t="s">
        <v>271</v>
      </c>
      <c r="B22" s="181" t="s">
        <v>272</v>
      </c>
      <c r="C22" s="182" t="s">
        <v>241</v>
      </c>
      <c r="D22" s="182">
        <v>1</v>
      </c>
      <c r="E22" s="183" t="s">
        <v>273</v>
      </c>
    </row>
    <row r="23" spans="1:5" ht="90">
      <c r="A23" s="180" t="s">
        <v>274</v>
      </c>
      <c r="B23" s="186" t="s">
        <v>275</v>
      </c>
      <c r="C23" s="191" t="s">
        <v>252</v>
      </c>
      <c r="D23" s="192">
        <v>2</v>
      </c>
      <c r="E23" s="192" t="s">
        <v>276</v>
      </c>
    </row>
    <row r="24" spans="1:5" ht="45">
      <c r="A24" s="180" t="s">
        <v>277</v>
      </c>
      <c r="B24" s="186" t="s">
        <v>278</v>
      </c>
      <c r="C24" s="191" t="s">
        <v>252</v>
      </c>
      <c r="D24" s="192">
        <v>0</v>
      </c>
      <c r="E24" s="192"/>
    </row>
    <row r="25" spans="1:5" ht="30">
      <c r="A25" s="213" t="s">
        <v>279</v>
      </c>
      <c r="B25" s="188" t="s">
        <v>280</v>
      </c>
      <c r="C25" s="271" t="s">
        <v>252</v>
      </c>
      <c r="D25" s="272">
        <v>0</v>
      </c>
      <c r="E25" s="272"/>
    </row>
    <row r="26" spans="1:5" ht="45">
      <c r="A26" s="180" t="s">
        <v>281</v>
      </c>
      <c r="B26" s="186" t="s">
        <v>282</v>
      </c>
      <c r="C26" s="191" t="s">
        <v>252</v>
      </c>
      <c r="D26" s="192">
        <v>0</v>
      </c>
      <c r="E26" s="192"/>
    </row>
    <row r="27" spans="1:5" ht="75">
      <c r="A27" s="180" t="s">
        <v>283</v>
      </c>
      <c r="B27" s="186" t="s">
        <v>284</v>
      </c>
      <c r="C27" s="191" t="s">
        <v>252</v>
      </c>
      <c r="D27" s="192">
        <v>0</v>
      </c>
      <c r="E27" s="192"/>
    </row>
    <row r="28" spans="1:5" ht="75">
      <c r="A28" s="180" t="s">
        <v>285</v>
      </c>
      <c r="B28" s="186" t="s">
        <v>286</v>
      </c>
      <c r="C28" s="191" t="s">
        <v>252</v>
      </c>
      <c r="D28" s="192">
        <v>0</v>
      </c>
      <c r="E28" s="192"/>
    </row>
    <row r="29" spans="1:5" ht="60">
      <c r="A29" s="180" t="s">
        <v>287</v>
      </c>
      <c r="B29" s="186" t="s">
        <v>294</v>
      </c>
      <c r="C29" s="191" t="s">
        <v>252</v>
      </c>
      <c r="D29" s="192">
        <v>0</v>
      </c>
      <c r="E29" s="193" t="s">
        <v>276</v>
      </c>
    </row>
    <row r="30" spans="1:5" ht="30">
      <c r="A30" s="213" t="s">
        <v>288</v>
      </c>
      <c r="B30" s="188" t="s">
        <v>289</v>
      </c>
      <c r="C30" s="192" t="s">
        <v>252</v>
      </c>
      <c r="D30" s="192">
        <v>4083</v>
      </c>
      <c r="E30" s="193"/>
    </row>
    <row r="31" spans="1:5" ht="45">
      <c r="A31" s="180" t="s">
        <v>290</v>
      </c>
      <c r="B31" s="186" t="s">
        <v>291</v>
      </c>
      <c r="C31" s="192" t="s">
        <v>252</v>
      </c>
      <c r="D31" s="192">
        <v>72</v>
      </c>
      <c r="E31" s="193"/>
    </row>
    <row r="32" spans="1:5" ht="75">
      <c r="A32" s="180" t="s">
        <v>292</v>
      </c>
      <c r="B32" s="186" t="s">
        <v>293</v>
      </c>
      <c r="C32" s="192" t="s">
        <v>252</v>
      </c>
      <c r="D32" s="192">
        <v>11</v>
      </c>
      <c r="E32" s="193"/>
    </row>
    <row r="33" spans="1:5" ht="15">
      <c r="A33" s="194"/>
      <c r="B33" s="195"/>
      <c r="C33" s="196"/>
      <c r="D33" s="197"/>
      <c r="E33" s="198"/>
    </row>
    <row r="35" spans="2:5" ht="12.75">
      <c r="B35" s="199" t="s">
        <v>52</v>
      </c>
      <c r="C35" s="199"/>
      <c r="D35" s="199" t="s">
        <v>332</v>
      </c>
      <c r="E35" s="200"/>
    </row>
    <row r="36" spans="2:5" ht="15.75">
      <c r="B36" s="201"/>
      <c r="C36" s="201"/>
      <c r="D36" s="201"/>
      <c r="E36" s="202" t="s">
        <v>65</v>
      </c>
    </row>
    <row r="37" spans="2:4" ht="12.75">
      <c r="B37" s="199" t="s">
        <v>336</v>
      </c>
      <c r="C37" s="199"/>
      <c r="D37" s="199"/>
    </row>
    <row r="40" ht="12.75">
      <c r="B40" s="172"/>
    </row>
    <row r="41" ht="12.75">
      <c r="B41" s="172"/>
    </row>
    <row r="42" ht="12.75">
      <c r="B42" s="172"/>
    </row>
  </sheetData>
  <sheetProtection/>
  <mergeCells count="2">
    <mergeCell ref="B3:E3"/>
    <mergeCell ref="B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zoomScalePageLayoutView="0" workbookViewId="0" topLeftCell="A1">
      <selection activeCell="K8" sqref="K8:O8"/>
    </sheetView>
  </sheetViews>
  <sheetFormatPr defaultColWidth="9.140625" defaultRowHeight="12.75"/>
  <cols>
    <col min="1" max="1" width="6.28125" style="43" customWidth="1"/>
    <col min="2" max="2" width="25.421875" style="44" customWidth="1"/>
    <col min="3" max="3" width="10.28125" style="44" customWidth="1"/>
    <col min="4" max="4" width="7.140625" style="44" customWidth="1"/>
    <col min="5" max="5" width="8.00390625" style="44" customWidth="1"/>
    <col min="6" max="6" width="7.140625" style="44" customWidth="1"/>
    <col min="7" max="7" width="8.421875" style="44" customWidth="1"/>
    <col min="8" max="8" width="7.8515625" style="44" customWidth="1"/>
    <col min="9" max="9" width="5.8515625" style="44" customWidth="1"/>
    <col min="10" max="10" width="8.8515625" style="44" customWidth="1"/>
    <col min="11" max="11" width="7.57421875" style="44" customWidth="1"/>
    <col min="12" max="12" width="6.7109375" style="44" customWidth="1"/>
    <col min="13" max="13" width="6.00390625" style="44" customWidth="1"/>
    <col min="14" max="15" width="6.421875" style="44" customWidth="1"/>
    <col min="16" max="16" width="7.7109375" style="44" customWidth="1"/>
    <col min="17" max="17" width="8.140625" style="44" customWidth="1"/>
    <col min="18" max="18" width="8.421875" style="44" customWidth="1"/>
    <col min="19" max="19" width="10.140625" style="44" customWidth="1"/>
    <col min="20" max="20" width="11.28125" style="44" customWidth="1"/>
    <col min="21" max="21" width="9.28125" style="44" customWidth="1"/>
    <col min="22" max="22" width="9.8515625" style="44" customWidth="1"/>
    <col min="23" max="23" width="8.421875" style="44" customWidth="1"/>
    <col min="24" max="24" width="11.28125" style="44" customWidth="1"/>
    <col min="25" max="25" width="10.57421875" style="44" customWidth="1"/>
    <col min="26" max="26" width="10.421875" style="44" customWidth="1"/>
    <col min="27" max="27" width="13.00390625" style="44" customWidth="1"/>
    <col min="28" max="28" width="12.00390625" style="44" customWidth="1"/>
    <col min="29" max="29" width="9.421875" style="44" customWidth="1"/>
    <col min="30" max="30" width="9.140625" style="44" customWidth="1"/>
    <col min="31" max="31" width="18.00390625" style="44" customWidth="1"/>
    <col min="32" max="16384" width="9.140625" style="44" customWidth="1"/>
  </cols>
  <sheetData>
    <row r="1" spans="1:27" s="10" customFormat="1" ht="12.75" customHeight="1">
      <c r="A1" s="12"/>
      <c r="Z1" s="287" t="s">
        <v>100</v>
      </c>
      <c r="AA1" s="287"/>
    </row>
    <row r="2" spans="1:23" s="20" customFormat="1" ht="15.75">
      <c r="A2" s="19"/>
      <c r="B2" s="288" t="s">
        <v>204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</row>
    <row r="3" spans="1:24" s="22" customFormat="1" ht="15.75" customHeight="1">
      <c r="A3" s="21"/>
      <c r="D3" s="23"/>
      <c r="E3" s="23"/>
      <c r="F3" s="23"/>
      <c r="G3" s="23"/>
      <c r="H3" s="23"/>
      <c r="I3" s="23"/>
      <c r="J3" s="23" t="s">
        <v>20</v>
      </c>
      <c r="K3" s="289" t="s">
        <v>296</v>
      </c>
      <c r="L3" s="289"/>
      <c r="M3" s="289"/>
      <c r="N3" s="289"/>
      <c r="O3" s="289"/>
      <c r="P3" s="289"/>
      <c r="Q3" s="289"/>
      <c r="R3" s="23"/>
      <c r="S3" s="23"/>
      <c r="T3" s="23"/>
      <c r="U3" s="23"/>
      <c r="V3" s="23"/>
      <c r="W3" s="23"/>
      <c r="X3" s="23"/>
    </row>
    <row r="4" spans="1:24" s="20" customFormat="1" ht="15" customHeight="1">
      <c r="A4" s="19"/>
      <c r="B4" s="24"/>
      <c r="C4" s="24"/>
      <c r="D4" s="24"/>
      <c r="E4" s="24"/>
      <c r="F4" s="24"/>
      <c r="G4" s="24"/>
      <c r="H4" s="24"/>
      <c r="I4" s="24"/>
      <c r="J4" s="273" t="s">
        <v>3</v>
      </c>
      <c r="K4" s="273"/>
      <c r="L4" s="273"/>
      <c r="M4" s="273"/>
      <c r="N4" s="273"/>
      <c r="O4" s="273"/>
      <c r="P4" s="273"/>
      <c r="Q4" s="273"/>
      <c r="R4" s="273"/>
      <c r="S4" s="24"/>
      <c r="T4" s="24"/>
      <c r="U4" s="24"/>
      <c r="V4" s="24"/>
      <c r="W4" s="24"/>
      <c r="X4" s="24"/>
    </row>
    <row r="5" spans="1:28" s="100" customFormat="1" ht="15.75" customHeight="1">
      <c r="A5" s="99"/>
      <c r="B5" s="101"/>
      <c r="C5" s="101"/>
      <c r="D5" s="290"/>
      <c r="E5" s="290"/>
      <c r="F5" s="290"/>
      <c r="G5" s="290"/>
      <c r="H5" s="290"/>
      <c r="I5" s="290"/>
      <c r="J5" s="290"/>
      <c r="K5" s="290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1"/>
      <c r="W5" s="101"/>
      <c r="X5" s="101"/>
      <c r="Y5" s="101"/>
      <c r="Z5" s="101"/>
      <c r="AA5" s="101"/>
      <c r="AB5" s="20" t="s">
        <v>51</v>
      </c>
    </row>
    <row r="6" spans="1:27" s="100" customFormat="1" ht="12.75">
      <c r="A6" s="99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</row>
    <row r="7" spans="1:31" ht="21.75" customHeight="1">
      <c r="A7" s="286" t="s">
        <v>1</v>
      </c>
      <c r="B7" s="284" t="s">
        <v>101</v>
      </c>
      <c r="C7" s="293" t="s">
        <v>102</v>
      </c>
      <c r="D7" s="283" t="s">
        <v>55</v>
      </c>
      <c r="E7" s="283"/>
      <c r="F7" s="283" t="s">
        <v>136</v>
      </c>
      <c r="G7" s="283"/>
      <c r="H7" s="283" t="s">
        <v>24</v>
      </c>
      <c r="I7" s="283" t="s">
        <v>23</v>
      </c>
      <c r="J7" s="283"/>
      <c r="K7" s="283"/>
      <c r="L7" s="283"/>
      <c r="M7" s="283"/>
      <c r="N7" s="283"/>
      <c r="O7" s="283"/>
      <c r="P7" s="280" t="s">
        <v>44</v>
      </c>
      <c r="Q7" s="283" t="s">
        <v>118</v>
      </c>
      <c r="R7" s="283"/>
      <c r="S7" s="283"/>
      <c r="T7" s="283"/>
      <c r="U7" s="283"/>
      <c r="V7" s="283"/>
      <c r="W7" s="283"/>
      <c r="X7" s="280" t="s">
        <v>73</v>
      </c>
      <c r="Y7" s="283" t="s">
        <v>74</v>
      </c>
      <c r="Z7" s="284" t="s">
        <v>0</v>
      </c>
      <c r="AA7" s="284"/>
      <c r="AB7" s="280" t="s">
        <v>137</v>
      </c>
      <c r="AC7" s="280" t="s">
        <v>138</v>
      </c>
      <c r="AD7" s="295" t="s">
        <v>103</v>
      </c>
      <c r="AE7" s="295" t="s">
        <v>156</v>
      </c>
    </row>
    <row r="8" spans="1:31" ht="12.75">
      <c r="A8" s="286"/>
      <c r="B8" s="284"/>
      <c r="C8" s="293"/>
      <c r="D8" s="283"/>
      <c r="E8" s="283"/>
      <c r="F8" s="283"/>
      <c r="G8" s="283"/>
      <c r="H8" s="283"/>
      <c r="I8" s="283" t="s">
        <v>56</v>
      </c>
      <c r="J8" s="283" t="s">
        <v>57</v>
      </c>
      <c r="K8" s="283" t="s">
        <v>17</v>
      </c>
      <c r="L8" s="283"/>
      <c r="M8" s="283"/>
      <c r="N8" s="283"/>
      <c r="O8" s="283"/>
      <c r="P8" s="281"/>
      <c r="Q8" s="283" t="s">
        <v>56</v>
      </c>
      <c r="R8" s="283" t="s">
        <v>57</v>
      </c>
      <c r="S8" s="283" t="s">
        <v>17</v>
      </c>
      <c r="T8" s="283"/>
      <c r="U8" s="283"/>
      <c r="V8" s="283"/>
      <c r="W8" s="283"/>
      <c r="X8" s="281"/>
      <c r="Y8" s="283"/>
      <c r="Z8" s="284" t="s">
        <v>51</v>
      </c>
      <c r="AA8" s="291" t="s">
        <v>18</v>
      </c>
      <c r="AB8" s="281"/>
      <c r="AC8" s="281"/>
      <c r="AD8" s="296"/>
      <c r="AE8" s="296"/>
    </row>
    <row r="9" spans="1:31" ht="101.25" customHeight="1">
      <c r="A9" s="286"/>
      <c r="B9" s="284"/>
      <c r="C9" s="293"/>
      <c r="D9" s="103" t="s">
        <v>56</v>
      </c>
      <c r="E9" s="103" t="s">
        <v>61</v>
      </c>
      <c r="F9" s="103" t="s">
        <v>59</v>
      </c>
      <c r="G9" s="103" t="s">
        <v>139</v>
      </c>
      <c r="H9" s="283"/>
      <c r="I9" s="283"/>
      <c r="J9" s="283"/>
      <c r="K9" s="103" t="s">
        <v>45</v>
      </c>
      <c r="L9" s="103" t="s">
        <v>140</v>
      </c>
      <c r="M9" s="103" t="s">
        <v>141</v>
      </c>
      <c r="N9" s="103" t="s">
        <v>142</v>
      </c>
      <c r="O9" s="103" t="s">
        <v>143</v>
      </c>
      <c r="P9" s="282"/>
      <c r="Q9" s="283"/>
      <c r="R9" s="283"/>
      <c r="S9" s="103" t="s">
        <v>144</v>
      </c>
      <c r="T9" s="103" t="s">
        <v>145</v>
      </c>
      <c r="U9" s="103" t="s">
        <v>146</v>
      </c>
      <c r="V9" s="103" t="s">
        <v>147</v>
      </c>
      <c r="W9" s="103" t="s">
        <v>148</v>
      </c>
      <c r="X9" s="282"/>
      <c r="Y9" s="283"/>
      <c r="Z9" s="284"/>
      <c r="AA9" s="292"/>
      <c r="AB9" s="282"/>
      <c r="AC9" s="282"/>
      <c r="AD9" s="297"/>
      <c r="AE9" s="297"/>
    </row>
    <row r="10" spans="1:31" s="107" customFormat="1" ht="30" customHeight="1">
      <c r="A10" s="104">
        <v>1</v>
      </c>
      <c r="B10" s="49">
        <v>2</v>
      </c>
      <c r="C10" s="49" t="s">
        <v>155</v>
      </c>
      <c r="D10" s="49">
        <v>3</v>
      </c>
      <c r="E10" s="49">
        <v>4</v>
      </c>
      <c r="F10" s="49">
        <v>5</v>
      </c>
      <c r="G10" s="49">
        <v>6</v>
      </c>
      <c r="H10" s="49">
        <v>7</v>
      </c>
      <c r="I10" s="49">
        <v>8</v>
      </c>
      <c r="J10" s="105" t="s">
        <v>153</v>
      </c>
      <c r="K10" s="49">
        <v>10</v>
      </c>
      <c r="L10" s="49">
        <v>11</v>
      </c>
      <c r="M10" s="49">
        <v>12</v>
      </c>
      <c r="N10" s="49">
        <v>13</v>
      </c>
      <c r="O10" s="49">
        <v>14</v>
      </c>
      <c r="P10" s="49">
        <v>15</v>
      </c>
      <c r="Q10" s="49">
        <v>16</v>
      </c>
      <c r="R10" s="105" t="s">
        <v>149</v>
      </c>
      <c r="S10" s="49">
        <v>18</v>
      </c>
      <c r="T10" s="49">
        <v>19</v>
      </c>
      <c r="U10" s="49">
        <v>20</v>
      </c>
      <c r="V10" s="49">
        <v>21</v>
      </c>
      <c r="W10" s="49">
        <v>22</v>
      </c>
      <c r="X10" s="49">
        <v>23</v>
      </c>
      <c r="Y10" s="49">
        <v>24</v>
      </c>
      <c r="Z10" s="105" t="s">
        <v>150</v>
      </c>
      <c r="AA10" s="105" t="s">
        <v>151</v>
      </c>
      <c r="AB10" s="106">
        <v>27</v>
      </c>
      <c r="AC10" s="106">
        <v>28</v>
      </c>
      <c r="AD10" s="106">
        <v>29</v>
      </c>
      <c r="AE10" s="106">
        <v>30</v>
      </c>
    </row>
    <row r="11" spans="1:31" ht="21">
      <c r="A11" s="108" t="s">
        <v>10</v>
      </c>
      <c r="B11" s="109" t="s">
        <v>171</v>
      </c>
      <c r="C11" s="131">
        <f>SUM(C12:C14)</f>
        <v>0</v>
      </c>
      <c r="D11" s="84">
        <f>SUM(D12:D14)</f>
        <v>0</v>
      </c>
      <c r="E11" s="84">
        <f>SUM(E12:E14)</f>
        <v>0</v>
      </c>
      <c r="F11" s="84">
        <f>SUM(F12:F14)</f>
        <v>0</v>
      </c>
      <c r="G11" s="84">
        <f>SUM(G12:G14)</f>
        <v>0</v>
      </c>
      <c r="H11" s="110" t="e">
        <f>F11/J11</f>
        <v>#DIV/0!</v>
      </c>
      <c r="I11" s="84">
        <f aca="true" t="shared" si="0" ref="I11:Z11">SUM(I12:I14)</f>
        <v>0</v>
      </c>
      <c r="J11" s="84">
        <f t="shared" si="0"/>
        <v>0</v>
      </c>
      <c r="K11" s="84">
        <f t="shared" si="0"/>
        <v>0</v>
      </c>
      <c r="L11" s="84">
        <f t="shared" si="0"/>
        <v>0</v>
      </c>
      <c r="M11" s="84">
        <f t="shared" si="0"/>
        <v>0</v>
      </c>
      <c r="N11" s="84">
        <f t="shared" si="0"/>
        <v>0</v>
      </c>
      <c r="O11" s="84">
        <f t="shared" si="0"/>
        <v>0</v>
      </c>
      <c r="P11" s="84">
        <f t="shared" si="0"/>
        <v>0</v>
      </c>
      <c r="Q11" s="111">
        <f t="shared" si="0"/>
        <v>0</v>
      </c>
      <c r="R11" s="111">
        <f t="shared" si="0"/>
        <v>0</v>
      </c>
      <c r="S11" s="111">
        <f t="shared" si="0"/>
        <v>0</v>
      </c>
      <c r="T11" s="111">
        <f t="shared" si="0"/>
        <v>0</v>
      </c>
      <c r="U11" s="111">
        <f t="shared" si="0"/>
        <v>0</v>
      </c>
      <c r="V11" s="111">
        <f t="shared" si="0"/>
        <v>0</v>
      </c>
      <c r="W11" s="111">
        <f t="shared" si="0"/>
        <v>0</v>
      </c>
      <c r="X11" s="111">
        <f t="shared" si="0"/>
        <v>0</v>
      </c>
      <c r="Y11" s="111">
        <f t="shared" si="0"/>
        <v>0</v>
      </c>
      <c r="Z11" s="111">
        <f t="shared" si="0"/>
        <v>0</v>
      </c>
      <c r="AA11" s="112" t="e">
        <f>100-((Y11+X11)/(S11+T11+U11)*100)</f>
        <v>#DIV/0!</v>
      </c>
      <c r="AB11" s="84">
        <f>SUM(AB12:AB14)</f>
        <v>0</v>
      </c>
      <c r="AC11" s="84">
        <f>SUM(AC12:AC14)</f>
        <v>0</v>
      </c>
      <c r="AD11" s="84">
        <f>SUM(AD12:AD14)</f>
        <v>0</v>
      </c>
      <c r="AE11" s="132"/>
    </row>
    <row r="12" spans="1:31" ht="12.75">
      <c r="A12" s="108" t="s">
        <v>12</v>
      </c>
      <c r="B12" s="113" t="s">
        <v>195</v>
      </c>
      <c r="C12" s="113"/>
      <c r="D12" s="114">
        <f aca="true" t="shared" si="1" ref="D12:E14">I12</f>
        <v>0</v>
      </c>
      <c r="E12" s="114">
        <f t="shared" si="1"/>
        <v>0</v>
      </c>
      <c r="F12" s="115"/>
      <c r="G12" s="115"/>
      <c r="H12" s="110" t="e">
        <f>F12/J12</f>
        <v>#DIV/0!</v>
      </c>
      <c r="I12" s="115"/>
      <c r="J12" s="116">
        <f>SUM(K12:O12)</f>
        <v>0</v>
      </c>
      <c r="K12" s="117"/>
      <c r="L12" s="117"/>
      <c r="M12" s="117"/>
      <c r="N12" s="117"/>
      <c r="O12" s="117"/>
      <c r="P12" s="118"/>
      <c r="Q12" s="119"/>
      <c r="R12" s="120">
        <f>SUM(S12:W12)</f>
        <v>0</v>
      </c>
      <c r="S12" s="119"/>
      <c r="T12" s="119"/>
      <c r="U12" s="119"/>
      <c r="V12" s="119"/>
      <c r="W12" s="119"/>
      <c r="X12" s="119"/>
      <c r="Y12" s="119"/>
      <c r="Z12" s="120">
        <f>(S12+T12+U12)-(Y12+X12)</f>
        <v>0</v>
      </c>
      <c r="AA12" s="112" t="e">
        <f>100-((Y12+X12)/(S12+T12+U12)*100)</f>
        <v>#DIV/0!</v>
      </c>
      <c r="AB12" s="121"/>
      <c r="AC12" s="121"/>
      <c r="AD12" s="121"/>
      <c r="AE12" s="121"/>
    </row>
    <row r="13" spans="1:31" ht="22.5">
      <c r="A13" s="108" t="s">
        <v>13</v>
      </c>
      <c r="B13" s="113" t="s">
        <v>196</v>
      </c>
      <c r="C13" s="113"/>
      <c r="D13" s="114"/>
      <c r="E13" s="114"/>
      <c r="F13" s="115"/>
      <c r="G13" s="115"/>
      <c r="H13" s="110"/>
      <c r="I13" s="115"/>
      <c r="J13" s="116"/>
      <c r="K13" s="117"/>
      <c r="L13" s="117"/>
      <c r="M13" s="117"/>
      <c r="N13" s="117"/>
      <c r="O13" s="117"/>
      <c r="P13" s="118"/>
      <c r="Q13" s="119"/>
      <c r="R13" s="120"/>
      <c r="S13" s="119"/>
      <c r="T13" s="119"/>
      <c r="U13" s="119"/>
      <c r="V13" s="119"/>
      <c r="W13" s="119"/>
      <c r="X13" s="119"/>
      <c r="Y13" s="119"/>
      <c r="Z13" s="120"/>
      <c r="AA13" s="112"/>
      <c r="AB13" s="121"/>
      <c r="AC13" s="121"/>
      <c r="AD13" s="121"/>
      <c r="AE13" s="121"/>
    </row>
    <row r="14" spans="1:31" ht="12.75">
      <c r="A14" s="108" t="s">
        <v>14</v>
      </c>
      <c r="B14" s="138" t="s">
        <v>169</v>
      </c>
      <c r="C14" s="113"/>
      <c r="D14" s="114">
        <f t="shared" si="1"/>
        <v>0</v>
      </c>
      <c r="E14" s="114">
        <f t="shared" si="1"/>
        <v>0</v>
      </c>
      <c r="F14" s="122"/>
      <c r="G14" s="115"/>
      <c r="H14" s="110" t="e">
        <f>F14/J14</f>
        <v>#DIV/0!</v>
      </c>
      <c r="I14" s="115"/>
      <c r="J14" s="116">
        <f>SUM(K14:O14)</f>
        <v>0</v>
      </c>
      <c r="K14" s="117"/>
      <c r="L14" s="117"/>
      <c r="M14" s="117"/>
      <c r="N14" s="117"/>
      <c r="O14" s="117"/>
      <c r="P14" s="118"/>
      <c r="Q14" s="119"/>
      <c r="R14" s="120">
        <f>SUM(S14:W14)</f>
        <v>0</v>
      </c>
      <c r="S14" s="119"/>
      <c r="T14" s="119"/>
      <c r="U14" s="119"/>
      <c r="V14" s="119"/>
      <c r="W14" s="119"/>
      <c r="X14" s="119"/>
      <c r="Y14" s="119"/>
      <c r="Z14" s="120">
        <f>(S14+T14+U14)-(Y14+X14)</f>
        <v>0</v>
      </c>
      <c r="AA14" s="112" t="e">
        <f>100-((Y14+X14)/(S14+T14+U14)*100)</f>
        <v>#DIV/0!</v>
      </c>
      <c r="AB14" s="121"/>
      <c r="AC14" s="121"/>
      <c r="AD14" s="121"/>
      <c r="AE14" s="121"/>
    </row>
    <row r="15" spans="11:17" ht="12.75">
      <c r="K15" s="124"/>
      <c r="L15" s="124"/>
      <c r="M15" s="124"/>
      <c r="N15" s="124"/>
      <c r="O15" s="124"/>
      <c r="P15" s="124"/>
      <c r="Q15" s="124"/>
    </row>
    <row r="16" spans="11:17" ht="12.75">
      <c r="K16" s="124"/>
      <c r="L16" s="124"/>
      <c r="M16" s="124"/>
      <c r="N16" s="124"/>
      <c r="O16" s="124"/>
      <c r="P16" s="124"/>
      <c r="Q16" s="124"/>
    </row>
    <row r="17" spans="1:19" ht="12.75">
      <c r="A17" s="278" t="s">
        <v>75</v>
      </c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</row>
    <row r="18" spans="1:19" ht="12.75">
      <c r="A18" s="88" t="s">
        <v>119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</row>
    <row r="19" spans="1:24" s="127" customFormat="1" ht="29.25" customHeight="1">
      <c r="A19" s="279" t="s">
        <v>206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126"/>
      <c r="X19" s="126"/>
    </row>
    <row r="20" spans="1:24" s="127" customFormat="1" ht="12.75">
      <c r="A20" s="279"/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126"/>
      <c r="X20" s="126"/>
    </row>
    <row r="21" spans="1:27" ht="15.75">
      <c r="A21" s="128" t="s">
        <v>152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</row>
    <row r="22" spans="1:16" ht="12.75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</row>
    <row r="23" spans="1:13" s="10" customFormat="1" ht="15.75">
      <c r="A23" s="294" t="s">
        <v>21</v>
      </c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</row>
    <row r="24" spans="1:8" s="10" customFormat="1" ht="15.75">
      <c r="A24" s="9"/>
      <c r="F24" s="287" t="s">
        <v>4</v>
      </c>
      <c r="G24" s="287"/>
      <c r="H24" s="11"/>
    </row>
    <row r="25" s="10" customFormat="1" ht="12.75">
      <c r="A25" s="31" t="s">
        <v>36</v>
      </c>
    </row>
    <row r="26" spans="2:3" s="10" customFormat="1" ht="12.75">
      <c r="B26" s="29"/>
      <c r="C26" s="29"/>
    </row>
  </sheetData>
  <sheetProtection formatCells="0" formatColumns="0" formatRows="0"/>
  <mergeCells count="34">
    <mergeCell ref="A7:A9"/>
    <mergeCell ref="B7:B9"/>
    <mergeCell ref="D7:E8"/>
    <mergeCell ref="F7:G8"/>
    <mergeCell ref="H7:H9"/>
    <mergeCell ref="I7:O7"/>
    <mergeCell ref="Y7:Y9"/>
    <mergeCell ref="Z7:AA7"/>
    <mergeCell ref="AD7:AD9"/>
    <mergeCell ref="AE7:AE9"/>
    <mergeCell ref="AB7:AB9"/>
    <mergeCell ref="D5:K5"/>
    <mergeCell ref="AA8:AA9"/>
    <mergeCell ref="P7:P9"/>
    <mergeCell ref="A20:V20"/>
    <mergeCell ref="A23:M23"/>
    <mergeCell ref="AC7:AC9"/>
    <mergeCell ref="I8:I9"/>
    <mergeCell ref="J8:J9"/>
    <mergeCell ref="K8:O8"/>
    <mergeCell ref="Q8:Q9"/>
    <mergeCell ref="R8:R9"/>
    <mergeCell ref="Q7:W7"/>
    <mergeCell ref="X7:X9"/>
    <mergeCell ref="F24:G24"/>
    <mergeCell ref="Z1:AA1"/>
    <mergeCell ref="B2:W2"/>
    <mergeCell ref="K3:Q3"/>
    <mergeCell ref="J4:R4"/>
    <mergeCell ref="C7:C9"/>
    <mergeCell ref="A17:S17"/>
    <mergeCell ref="A19:V19"/>
    <mergeCell ref="S8:W8"/>
    <mergeCell ref="Z8:Z9"/>
  </mergeCells>
  <printOptions horizontalCentered="1"/>
  <pageMargins left="0.1968503937007874" right="0.1968503937007874" top="0.3937007874015748" bottom="0.1968503937007874" header="0.5118110236220472" footer="0.5118110236220472"/>
  <pageSetup firstPageNumber="7" useFirstPageNumber="1" fitToHeight="10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43"/>
  <sheetViews>
    <sheetView zoomScalePageLayoutView="0" workbookViewId="0" topLeftCell="A10">
      <selection activeCell="A1" sqref="A1:Z44"/>
    </sheetView>
  </sheetViews>
  <sheetFormatPr defaultColWidth="9.140625" defaultRowHeight="12.75"/>
  <cols>
    <col min="1" max="1" width="7.00390625" style="43" customWidth="1"/>
    <col min="2" max="2" width="38.7109375" style="44" customWidth="1"/>
    <col min="3" max="3" width="9.8515625" style="44" customWidth="1"/>
    <col min="4" max="4" width="11.7109375" style="44" customWidth="1"/>
    <col min="5" max="5" width="12.140625" style="44" customWidth="1"/>
    <col min="6" max="6" width="11.28125" style="44" customWidth="1"/>
    <col min="7" max="7" width="13.28125" style="44" customWidth="1"/>
    <col min="8" max="8" width="10.28125" style="44" customWidth="1"/>
    <col min="9" max="13" width="9.140625" style="44" customWidth="1"/>
    <col min="14" max="14" width="14.140625" style="44" customWidth="1"/>
    <col min="15" max="15" width="13.00390625" style="44" customWidth="1"/>
    <col min="16" max="16" width="16.421875" style="44" customWidth="1"/>
    <col min="17" max="17" width="11.57421875" style="44" customWidth="1"/>
    <col min="18" max="18" width="9.8515625" style="44" customWidth="1"/>
    <col min="19" max="19" width="10.140625" style="44" customWidth="1"/>
    <col min="20" max="23" width="9.140625" style="44" customWidth="1"/>
    <col min="24" max="24" width="11.00390625" style="44" customWidth="1"/>
    <col min="25" max="25" width="9.140625" style="44" customWidth="1"/>
    <col min="26" max="26" width="20.421875" style="44" customWidth="1"/>
    <col min="27" max="16384" width="9.140625" style="44" customWidth="1"/>
  </cols>
  <sheetData>
    <row r="2" ht="12.75" customHeight="1"/>
    <row r="3" spans="1:14" ht="18" customHeight="1">
      <c r="A3" s="46"/>
      <c r="B3" s="298" t="s">
        <v>207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</row>
    <row r="4" spans="1:14" s="48" customFormat="1" ht="15.75">
      <c r="A4" s="47" t="s">
        <v>20</v>
      </c>
      <c r="B4" s="299" t="s">
        <v>296</v>
      </c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</row>
    <row r="5" spans="2:14" s="48" customFormat="1" ht="15" customHeight="1">
      <c r="B5" s="300" t="s">
        <v>3</v>
      </c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</row>
    <row r="6" spans="1:7" ht="12.75">
      <c r="A6" s="50"/>
      <c r="B6" s="51"/>
      <c r="C6" s="52"/>
      <c r="D6" s="52"/>
      <c r="E6" s="52"/>
      <c r="F6" s="52"/>
      <c r="G6" s="52"/>
    </row>
    <row r="7" spans="1:26" ht="20.25" customHeight="1">
      <c r="A7" s="317" t="s">
        <v>2</v>
      </c>
      <c r="B7" s="301" t="s">
        <v>58</v>
      </c>
      <c r="C7" s="302" t="s">
        <v>208</v>
      </c>
      <c r="D7" s="303"/>
      <c r="E7" s="303"/>
      <c r="F7" s="301" t="s">
        <v>127</v>
      </c>
      <c r="G7" s="301"/>
      <c r="H7" s="301"/>
      <c r="I7" s="301"/>
      <c r="J7" s="301"/>
      <c r="K7" s="301"/>
      <c r="L7" s="301"/>
      <c r="M7" s="301"/>
      <c r="N7" s="301"/>
      <c r="O7" s="301"/>
      <c r="P7" s="301" t="s">
        <v>157</v>
      </c>
      <c r="Q7" s="301"/>
      <c r="R7" s="301"/>
      <c r="S7" s="301"/>
      <c r="T7" s="306" t="s">
        <v>158</v>
      </c>
      <c r="U7" s="306" t="s">
        <v>159</v>
      </c>
      <c r="V7" s="302" t="s">
        <v>172</v>
      </c>
      <c r="W7" s="314"/>
      <c r="X7" s="307" t="s">
        <v>173</v>
      </c>
      <c r="Y7" s="308"/>
      <c r="Z7" s="311" t="s">
        <v>174</v>
      </c>
    </row>
    <row r="8" spans="1:26" ht="18.75" customHeight="1">
      <c r="A8" s="318"/>
      <c r="B8" s="301"/>
      <c r="C8" s="304"/>
      <c r="D8" s="305"/>
      <c r="E8" s="305"/>
      <c r="F8" s="301" t="s">
        <v>59</v>
      </c>
      <c r="G8" s="301"/>
      <c r="H8" s="301" t="s">
        <v>112</v>
      </c>
      <c r="I8" s="301"/>
      <c r="J8" s="301" t="s">
        <v>113</v>
      </c>
      <c r="K8" s="301"/>
      <c r="L8" s="301" t="s">
        <v>114</v>
      </c>
      <c r="M8" s="301"/>
      <c r="N8" s="301" t="s">
        <v>213</v>
      </c>
      <c r="O8" s="301" t="s">
        <v>214</v>
      </c>
      <c r="P8" s="301" t="s">
        <v>160</v>
      </c>
      <c r="Q8" s="301" t="s">
        <v>161</v>
      </c>
      <c r="R8" s="301" t="s">
        <v>162</v>
      </c>
      <c r="S8" s="301" t="s">
        <v>163</v>
      </c>
      <c r="T8" s="306"/>
      <c r="U8" s="306"/>
      <c r="V8" s="304"/>
      <c r="W8" s="315"/>
      <c r="X8" s="309"/>
      <c r="Y8" s="310"/>
      <c r="Z8" s="312"/>
    </row>
    <row r="9" spans="1:26" ht="102.75" customHeight="1">
      <c r="A9" s="319"/>
      <c r="B9" s="301"/>
      <c r="C9" s="135" t="s">
        <v>59</v>
      </c>
      <c r="D9" s="150" t="s">
        <v>110</v>
      </c>
      <c r="E9" s="150" t="s">
        <v>84</v>
      </c>
      <c r="F9" s="150" t="s">
        <v>209</v>
      </c>
      <c r="G9" s="150" t="s">
        <v>210</v>
      </c>
      <c r="H9" s="135" t="s">
        <v>211</v>
      </c>
      <c r="I9" s="135" t="s">
        <v>212</v>
      </c>
      <c r="J9" s="135" t="s">
        <v>211</v>
      </c>
      <c r="K9" s="135" t="s">
        <v>212</v>
      </c>
      <c r="L9" s="135" t="s">
        <v>211</v>
      </c>
      <c r="M9" s="135" t="s">
        <v>212</v>
      </c>
      <c r="N9" s="301"/>
      <c r="O9" s="301"/>
      <c r="P9" s="301"/>
      <c r="Q9" s="301"/>
      <c r="R9" s="301"/>
      <c r="S9" s="301"/>
      <c r="T9" s="306"/>
      <c r="U9" s="306"/>
      <c r="V9" s="153" t="s">
        <v>90</v>
      </c>
      <c r="W9" s="153" t="s">
        <v>175</v>
      </c>
      <c r="X9" s="153" t="s">
        <v>90</v>
      </c>
      <c r="Y9" s="153" t="s">
        <v>175</v>
      </c>
      <c r="Z9" s="313"/>
    </row>
    <row r="10" spans="1:26" ht="12.75">
      <c r="A10" s="147" t="s">
        <v>10</v>
      </c>
      <c r="B10" s="134" t="s">
        <v>11</v>
      </c>
      <c r="C10" s="134" t="s">
        <v>15</v>
      </c>
      <c r="D10" s="134" t="s">
        <v>16</v>
      </c>
      <c r="E10" s="134" t="s">
        <v>25</v>
      </c>
      <c r="F10" s="154" t="s">
        <v>129</v>
      </c>
      <c r="G10" s="154" t="s">
        <v>115</v>
      </c>
      <c r="H10" s="154">
        <v>8</v>
      </c>
      <c r="I10" s="154">
        <v>9</v>
      </c>
      <c r="J10" s="154">
        <v>10</v>
      </c>
      <c r="K10" s="154">
        <v>11</v>
      </c>
      <c r="L10" s="154">
        <v>12</v>
      </c>
      <c r="M10" s="154">
        <v>13</v>
      </c>
      <c r="N10" s="154">
        <v>14</v>
      </c>
      <c r="O10" s="154">
        <v>15</v>
      </c>
      <c r="P10" s="154">
        <v>16</v>
      </c>
      <c r="Q10" s="154">
        <v>17</v>
      </c>
      <c r="R10" s="154">
        <v>18</v>
      </c>
      <c r="S10" s="154">
        <v>19</v>
      </c>
      <c r="T10" s="154">
        <v>20</v>
      </c>
      <c r="U10" s="154">
        <v>21</v>
      </c>
      <c r="V10" s="155">
        <v>22</v>
      </c>
      <c r="W10" s="155">
        <v>23</v>
      </c>
      <c r="X10" s="155">
        <v>24</v>
      </c>
      <c r="Y10" s="155">
        <v>25</v>
      </c>
      <c r="Z10" s="155">
        <v>26</v>
      </c>
    </row>
    <row r="11" spans="1:26" ht="21">
      <c r="A11" s="140" t="s">
        <v>10</v>
      </c>
      <c r="B11" s="142" t="s">
        <v>111</v>
      </c>
      <c r="C11" s="143">
        <f aca="true" t="shared" si="0" ref="C11:Z11">SUM(C12:C16)</f>
        <v>451</v>
      </c>
      <c r="D11" s="143">
        <f t="shared" si="0"/>
        <v>302</v>
      </c>
      <c r="E11" s="143">
        <f t="shared" si="0"/>
        <v>0</v>
      </c>
      <c r="F11" s="143">
        <f t="shared" si="0"/>
        <v>66887.03</v>
      </c>
      <c r="G11" s="143">
        <f t="shared" si="0"/>
        <v>53908.7</v>
      </c>
      <c r="H11" s="143">
        <f t="shared" si="0"/>
        <v>47057.9</v>
      </c>
      <c r="I11" s="143">
        <f t="shared" si="0"/>
        <v>36526.57</v>
      </c>
      <c r="J11" s="143">
        <f t="shared" si="0"/>
        <v>19829.13</v>
      </c>
      <c r="K11" s="143">
        <f t="shared" si="0"/>
        <v>17382.13</v>
      </c>
      <c r="L11" s="143">
        <f t="shared" si="0"/>
        <v>0</v>
      </c>
      <c r="M11" s="143">
        <f t="shared" si="0"/>
        <v>0</v>
      </c>
      <c r="N11" s="143">
        <f t="shared" si="0"/>
        <v>25911.24</v>
      </c>
      <c r="O11" s="143">
        <f t="shared" si="0"/>
        <v>0</v>
      </c>
      <c r="P11" s="143">
        <f t="shared" si="0"/>
        <v>14014.85</v>
      </c>
      <c r="Q11" s="143">
        <f t="shared" si="0"/>
        <v>30</v>
      </c>
      <c r="R11" s="143">
        <f t="shared" si="0"/>
        <v>0</v>
      </c>
      <c r="S11" s="143">
        <f t="shared" si="0"/>
        <v>0</v>
      </c>
      <c r="T11" s="143">
        <f t="shared" si="0"/>
        <v>0</v>
      </c>
      <c r="U11" s="143">
        <f t="shared" si="0"/>
        <v>0</v>
      </c>
      <c r="V11" s="143">
        <f t="shared" si="0"/>
        <v>59</v>
      </c>
      <c r="W11" s="143">
        <f t="shared" si="0"/>
        <v>21011.49</v>
      </c>
      <c r="X11" s="143">
        <f t="shared" si="0"/>
        <v>2</v>
      </c>
      <c r="Y11" s="143">
        <f t="shared" si="0"/>
        <v>2327.81</v>
      </c>
      <c r="Z11" s="143">
        <f t="shared" si="0"/>
        <v>0</v>
      </c>
    </row>
    <row r="12" spans="1:26" ht="12.75">
      <c r="A12" s="134" t="s">
        <v>12</v>
      </c>
      <c r="B12" s="113" t="s">
        <v>195</v>
      </c>
      <c r="C12" s="49"/>
      <c r="D12" s="49"/>
      <c r="E12" s="49"/>
      <c r="F12" s="49">
        <f aca="true" t="shared" si="1" ref="F12:G16">SUM(H12,J12,L12)</f>
        <v>0</v>
      </c>
      <c r="G12" s="49">
        <f t="shared" si="1"/>
        <v>0</v>
      </c>
      <c r="H12" s="49"/>
      <c r="I12" s="49"/>
      <c r="J12" s="49"/>
      <c r="K12" s="49"/>
      <c r="L12" s="49"/>
      <c r="M12" s="49"/>
      <c r="N12" s="49"/>
      <c r="O12" s="49"/>
      <c r="P12" s="121"/>
      <c r="Q12" s="121"/>
      <c r="R12" s="121"/>
      <c r="S12" s="121"/>
      <c r="T12" s="121"/>
      <c r="U12" s="121"/>
      <c r="V12" s="105"/>
      <c r="W12" s="105"/>
      <c r="X12" s="156"/>
      <c r="Y12" s="156"/>
      <c r="Z12" s="156"/>
    </row>
    <row r="13" spans="1:26" ht="22.5">
      <c r="A13" s="134" t="s">
        <v>13</v>
      </c>
      <c r="B13" s="113" t="s">
        <v>196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121"/>
      <c r="Q13" s="121"/>
      <c r="R13" s="121"/>
      <c r="S13" s="121"/>
      <c r="T13" s="121"/>
      <c r="U13" s="121"/>
      <c r="V13" s="105"/>
      <c r="W13" s="105"/>
      <c r="X13" s="156"/>
      <c r="Y13" s="156"/>
      <c r="Z13" s="156"/>
    </row>
    <row r="14" spans="1:26" ht="12.75">
      <c r="A14" s="134" t="s">
        <v>14</v>
      </c>
      <c r="B14" s="113" t="s">
        <v>169</v>
      </c>
      <c r="C14" s="105">
        <v>451</v>
      </c>
      <c r="D14" s="105">
        <v>302</v>
      </c>
      <c r="E14" s="105">
        <v>0</v>
      </c>
      <c r="F14" s="105">
        <f t="shared" si="1"/>
        <v>66887.03</v>
      </c>
      <c r="G14" s="105">
        <f t="shared" si="1"/>
        <v>53908.7</v>
      </c>
      <c r="H14" s="105">
        <v>47057.9</v>
      </c>
      <c r="I14" s="105">
        <v>36526.57</v>
      </c>
      <c r="J14" s="105">
        <v>19829.13</v>
      </c>
      <c r="K14" s="105">
        <v>17382.13</v>
      </c>
      <c r="L14" s="105">
        <v>0</v>
      </c>
      <c r="M14" s="105">
        <v>0</v>
      </c>
      <c r="N14" s="105">
        <v>25911.24</v>
      </c>
      <c r="O14" s="105">
        <v>0</v>
      </c>
      <c r="P14" s="149">
        <v>14014.85</v>
      </c>
      <c r="Q14" s="149">
        <v>30</v>
      </c>
      <c r="R14" s="149"/>
      <c r="S14" s="149"/>
      <c r="T14" s="149"/>
      <c r="U14" s="149"/>
      <c r="V14" s="105">
        <v>59</v>
      </c>
      <c r="W14" s="105">
        <v>21011.49</v>
      </c>
      <c r="X14" s="156">
        <v>2</v>
      </c>
      <c r="Y14" s="243">
        <v>2327.81</v>
      </c>
      <c r="Z14" s="156"/>
    </row>
    <row r="15" spans="1:26" ht="12.75">
      <c r="A15" s="134" t="s">
        <v>46</v>
      </c>
      <c r="B15" s="113" t="s">
        <v>198</v>
      </c>
      <c r="C15" s="49"/>
      <c r="D15" s="49"/>
      <c r="E15" s="49"/>
      <c r="F15" s="49">
        <f t="shared" si="1"/>
        <v>0</v>
      </c>
      <c r="G15" s="49">
        <f t="shared" si="1"/>
        <v>0</v>
      </c>
      <c r="H15" s="49"/>
      <c r="I15" s="49"/>
      <c r="J15" s="49"/>
      <c r="K15" s="49"/>
      <c r="L15" s="49"/>
      <c r="M15" s="49"/>
      <c r="N15" s="49"/>
      <c r="O15" s="49"/>
      <c r="P15" s="121"/>
      <c r="Q15" s="121"/>
      <c r="R15" s="121"/>
      <c r="S15" s="121"/>
      <c r="T15" s="121"/>
      <c r="U15" s="121"/>
      <c r="V15" s="105"/>
      <c r="W15" s="105"/>
      <c r="X15" s="156"/>
      <c r="Y15" s="156"/>
      <c r="Z15" s="156"/>
    </row>
    <row r="16" spans="1:26" ht="12.75">
      <c r="A16" s="134" t="s">
        <v>47</v>
      </c>
      <c r="B16" s="113" t="s">
        <v>199</v>
      </c>
      <c r="C16" s="49"/>
      <c r="D16" s="49"/>
      <c r="E16" s="49"/>
      <c r="F16" s="49">
        <f t="shared" si="1"/>
        <v>0</v>
      </c>
      <c r="G16" s="49">
        <f t="shared" si="1"/>
        <v>0</v>
      </c>
      <c r="H16" s="49"/>
      <c r="I16" s="49"/>
      <c r="J16" s="49"/>
      <c r="K16" s="49"/>
      <c r="L16" s="49"/>
      <c r="M16" s="49"/>
      <c r="N16" s="49"/>
      <c r="O16" s="49"/>
      <c r="P16" s="121"/>
      <c r="Q16" s="121"/>
      <c r="R16" s="121"/>
      <c r="S16" s="121"/>
      <c r="T16" s="121"/>
      <c r="U16" s="121"/>
      <c r="V16" s="105"/>
      <c r="W16" s="105"/>
      <c r="X16" s="156"/>
      <c r="Y16" s="156"/>
      <c r="Z16" s="156"/>
    </row>
    <row r="17" spans="1:26" ht="31.5">
      <c r="A17" s="108" t="s">
        <v>11</v>
      </c>
      <c r="B17" s="160" t="s">
        <v>215</v>
      </c>
      <c r="C17" s="144">
        <f>SUM(C18:C25)</f>
        <v>3621</v>
      </c>
      <c r="D17" s="144">
        <f aca="true" t="shared" si="2" ref="D17:Z17">SUM(D18:D25)</f>
        <v>7</v>
      </c>
      <c r="E17" s="144">
        <f t="shared" si="2"/>
        <v>0</v>
      </c>
      <c r="F17" s="144">
        <f t="shared" si="2"/>
        <v>417944.31000000006</v>
      </c>
      <c r="G17" s="144">
        <f t="shared" si="2"/>
        <v>349345.4</v>
      </c>
      <c r="H17" s="144">
        <f t="shared" si="2"/>
        <v>373776.31000000006</v>
      </c>
      <c r="I17" s="144">
        <f t="shared" si="2"/>
        <v>309973.4</v>
      </c>
      <c r="J17" s="144">
        <f t="shared" si="2"/>
        <v>39186</v>
      </c>
      <c r="K17" s="144">
        <f t="shared" si="2"/>
        <v>39372</v>
      </c>
      <c r="L17" s="144">
        <f t="shared" si="2"/>
        <v>0</v>
      </c>
      <c r="M17" s="144">
        <f t="shared" si="2"/>
        <v>0</v>
      </c>
      <c r="N17" s="144">
        <f t="shared" si="2"/>
        <v>31387.15</v>
      </c>
      <c r="O17" s="144">
        <f t="shared" si="2"/>
        <v>0</v>
      </c>
      <c r="P17" s="144">
        <f t="shared" si="2"/>
        <v>1161</v>
      </c>
      <c r="Q17" s="144">
        <f t="shared" si="2"/>
        <v>1</v>
      </c>
      <c r="R17" s="144">
        <f t="shared" si="2"/>
        <v>0</v>
      </c>
      <c r="S17" s="144">
        <f t="shared" si="2"/>
        <v>0</v>
      </c>
      <c r="T17" s="144">
        <f t="shared" si="2"/>
        <v>0</v>
      </c>
      <c r="U17" s="144">
        <f t="shared" si="2"/>
        <v>0</v>
      </c>
      <c r="V17" s="144">
        <f t="shared" si="2"/>
        <v>3047</v>
      </c>
      <c r="W17" s="144">
        <f t="shared" si="2"/>
        <v>260042.32</v>
      </c>
      <c r="X17" s="144">
        <f t="shared" si="2"/>
        <v>0</v>
      </c>
      <c r="Y17" s="144">
        <f t="shared" si="2"/>
        <v>0</v>
      </c>
      <c r="Z17" s="144">
        <f t="shared" si="2"/>
        <v>0</v>
      </c>
    </row>
    <row r="18" spans="1:26" ht="12.75">
      <c r="A18" s="108" t="s">
        <v>105</v>
      </c>
      <c r="B18" s="162" t="s">
        <v>321</v>
      </c>
      <c r="C18" s="141">
        <v>48</v>
      </c>
      <c r="D18" s="105" t="s">
        <v>22</v>
      </c>
      <c r="E18" s="105" t="s">
        <v>22</v>
      </c>
      <c r="F18" s="234">
        <f>SUM(H18,J18,L18)</f>
        <v>1791</v>
      </c>
      <c r="G18" s="234">
        <f>SUM(I18,K18,M18)</f>
        <v>1670</v>
      </c>
      <c r="H18" s="141">
        <v>1788</v>
      </c>
      <c r="I18" s="141">
        <v>1667</v>
      </c>
      <c r="J18" s="141">
        <v>3</v>
      </c>
      <c r="K18" s="141">
        <v>3</v>
      </c>
      <c r="L18" s="141">
        <v>0</v>
      </c>
      <c r="M18" s="141">
        <v>0</v>
      </c>
      <c r="N18" s="105" t="s">
        <v>22</v>
      </c>
      <c r="O18" s="105" t="s">
        <v>22</v>
      </c>
      <c r="P18" s="149"/>
      <c r="Q18" s="149"/>
      <c r="R18" s="149"/>
      <c r="S18" s="149"/>
      <c r="T18" s="149"/>
      <c r="U18" s="149"/>
      <c r="V18" s="105">
        <v>8</v>
      </c>
      <c r="W18" s="105">
        <v>487.1</v>
      </c>
      <c r="X18" s="156"/>
      <c r="Y18" s="156"/>
      <c r="Z18" s="156"/>
    </row>
    <row r="19" spans="1:26" ht="12.75">
      <c r="A19" s="108" t="s">
        <v>106</v>
      </c>
      <c r="B19" s="163" t="s">
        <v>319</v>
      </c>
      <c r="C19" s="141">
        <v>2534</v>
      </c>
      <c r="D19" s="105" t="s">
        <v>22</v>
      </c>
      <c r="E19" s="105" t="s">
        <v>22</v>
      </c>
      <c r="F19" s="234">
        <v>74388</v>
      </c>
      <c r="G19" s="234">
        <f>SUM(I19,K19,M19)</f>
        <v>55507</v>
      </c>
      <c r="H19" s="141">
        <v>47461</v>
      </c>
      <c r="I19" s="141">
        <v>35485</v>
      </c>
      <c r="J19" s="141">
        <v>21945</v>
      </c>
      <c r="K19" s="141">
        <v>20022</v>
      </c>
      <c r="L19" s="141">
        <v>0</v>
      </c>
      <c r="M19" s="141">
        <v>0</v>
      </c>
      <c r="N19" s="105" t="s">
        <v>22</v>
      </c>
      <c r="O19" s="105" t="s">
        <v>22</v>
      </c>
      <c r="P19" s="149"/>
      <c r="Q19" s="149"/>
      <c r="R19" s="149"/>
      <c r="S19" s="149"/>
      <c r="T19" s="149"/>
      <c r="U19" s="149"/>
      <c r="V19" s="105">
        <v>2328</v>
      </c>
      <c r="W19" s="105">
        <v>51016.33</v>
      </c>
      <c r="X19" s="156"/>
      <c r="Y19" s="156"/>
      <c r="Z19" s="156"/>
    </row>
    <row r="20" spans="1:26" ht="12.75">
      <c r="A20" s="108" t="s">
        <v>107</v>
      </c>
      <c r="B20" s="163" t="s">
        <v>318</v>
      </c>
      <c r="C20" s="141">
        <v>445</v>
      </c>
      <c r="D20" s="105" t="s">
        <v>22</v>
      </c>
      <c r="E20" s="105" t="s">
        <v>22</v>
      </c>
      <c r="F20" s="234">
        <f aca="true" t="shared" si="3" ref="F20:G24">SUM(H20,J20,L20)</f>
        <v>77119</v>
      </c>
      <c r="G20" s="234">
        <f t="shared" si="3"/>
        <v>46501</v>
      </c>
      <c r="H20" s="141">
        <v>66322</v>
      </c>
      <c r="I20" s="141">
        <v>33595</v>
      </c>
      <c r="J20" s="141">
        <v>10797</v>
      </c>
      <c r="K20" s="141">
        <v>12906</v>
      </c>
      <c r="L20" s="141">
        <v>0</v>
      </c>
      <c r="M20" s="141">
        <v>0</v>
      </c>
      <c r="N20" s="105" t="s">
        <v>22</v>
      </c>
      <c r="O20" s="105" t="s">
        <v>22</v>
      </c>
      <c r="P20" s="149"/>
      <c r="Q20" s="149"/>
      <c r="R20" s="149"/>
      <c r="S20" s="149"/>
      <c r="T20" s="149"/>
      <c r="U20" s="149"/>
      <c r="V20" s="105">
        <v>302</v>
      </c>
      <c r="W20" s="105">
        <v>33460</v>
      </c>
      <c r="X20" s="156"/>
      <c r="Y20" s="156"/>
      <c r="Z20" s="156"/>
    </row>
    <row r="21" spans="1:26" ht="12.75">
      <c r="A21" s="108" t="s">
        <v>108</v>
      </c>
      <c r="B21" s="162" t="s">
        <v>315</v>
      </c>
      <c r="C21" s="141">
        <v>143</v>
      </c>
      <c r="D21" s="105" t="s">
        <v>22</v>
      </c>
      <c r="E21" s="105" t="s">
        <v>22</v>
      </c>
      <c r="F21" s="234">
        <f t="shared" si="3"/>
        <v>47323</v>
      </c>
      <c r="G21" s="234">
        <f t="shared" si="3"/>
        <v>43643</v>
      </c>
      <c r="H21" s="141">
        <v>46952</v>
      </c>
      <c r="I21" s="141">
        <v>43272</v>
      </c>
      <c r="J21" s="141">
        <v>371</v>
      </c>
      <c r="K21" s="141">
        <v>371</v>
      </c>
      <c r="L21" s="141">
        <v>0</v>
      </c>
      <c r="M21" s="141">
        <v>0</v>
      </c>
      <c r="N21" s="105" t="s">
        <v>22</v>
      </c>
      <c r="O21" s="105" t="s">
        <v>22</v>
      </c>
      <c r="P21" s="149"/>
      <c r="Q21" s="149"/>
      <c r="R21" s="149"/>
      <c r="S21" s="149"/>
      <c r="T21" s="149"/>
      <c r="U21" s="149"/>
      <c r="V21" s="105">
        <v>18</v>
      </c>
      <c r="W21" s="105">
        <v>4630.22</v>
      </c>
      <c r="X21" s="156"/>
      <c r="Y21" s="156"/>
      <c r="Z21" s="156"/>
    </row>
    <row r="22" spans="1:26" s="127" customFormat="1" ht="12.75">
      <c r="A22" s="108" t="s">
        <v>109</v>
      </c>
      <c r="B22" s="164" t="s">
        <v>316</v>
      </c>
      <c r="C22" s="141">
        <v>134</v>
      </c>
      <c r="D22" s="105">
        <v>7</v>
      </c>
      <c r="E22" s="105">
        <v>0</v>
      </c>
      <c r="F22" s="234">
        <f>SUM(H22,J22,L22)</f>
        <v>183910.91</v>
      </c>
      <c r="G22" s="234">
        <f t="shared" si="3"/>
        <v>170147</v>
      </c>
      <c r="H22" s="141">
        <v>183910.91</v>
      </c>
      <c r="I22" s="141">
        <v>170147</v>
      </c>
      <c r="J22" s="141">
        <v>0</v>
      </c>
      <c r="K22" s="141">
        <v>0</v>
      </c>
      <c r="L22" s="141">
        <v>0</v>
      </c>
      <c r="M22" s="141">
        <v>0</v>
      </c>
      <c r="N22" s="105">
        <v>31387.15</v>
      </c>
      <c r="O22" s="105">
        <v>0</v>
      </c>
      <c r="P22" s="249">
        <v>1161</v>
      </c>
      <c r="Q22" s="249">
        <v>1</v>
      </c>
      <c r="R22" s="149"/>
      <c r="S22" s="149"/>
      <c r="T22" s="149"/>
      <c r="U22" s="149"/>
      <c r="V22" s="105">
        <v>120</v>
      </c>
      <c r="W22" s="105">
        <v>158770.67</v>
      </c>
      <c r="X22" s="156"/>
      <c r="Y22" s="156"/>
      <c r="Z22" s="156"/>
    </row>
    <row r="23" spans="1:26" ht="12.75">
      <c r="A23" s="108" t="s">
        <v>164</v>
      </c>
      <c r="B23" s="162" t="s">
        <v>317</v>
      </c>
      <c r="C23" s="141">
        <v>47</v>
      </c>
      <c r="D23" s="105" t="s">
        <v>22</v>
      </c>
      <c r="E23" s="105" t="s">
        <v>22</v>
      </c>
      <c r="F23" s="234">
        <f>SUM(H23,J23,L23)</f>
        <v>22921</v>
      </c>
      <c r="G23" s="234">
        <f>SUM(I23,K23,M23)</f>
        <v>21386</v>
      </c>
      <c r="H23" s="141">
        <v>22827</v>
      </c>
      <c r="I23" s="141">
        <v>21292</v>
      </c>
      <c r="J23" s="141">
        <v>94</v>
      </c>
      <c r="K23" s="141">
        <v>94</v>
      </c>
      <c r="L23" s="141">
        <v>0</v>
      </c>
      <c r="M23" s="141">
        <v>0</v>
      </c>
      <c r="N23" s="105" t="s">
        <v>22</v>
      </c>
      <c r="O23" s="105" t="s">
        <v>22</v>
      </c>
      <c r="P23" s="149"/>
      <c r="Q23" s="149"/>
      <c r="R23" s="149"/>
      <c r="S23" s="149"/>
      <c r="T23" s="149"/>
      <c r="U23" s="149"/>
      <c r="V23" s="105">
        <v>5</v>
      </c>
      <c r="W23" s="105">
        <v>1713</v>
      </c>
      <c r="X23" s="156"/>
      <c r="Y23" s="156"/>
      <c r="Z23" s="156"/>
    </row>
    <row r="24" spans="1:26" ht="12.75">
      <c r="A24" s="108" t="s">
        <v>165</v>
      </c>
      <c r="B24" s="139" t="s">
        <v>104</v>
      </c>
      <c r="C24" s="141">
        <v>7</v>
      </c>
      <c r="D24" s="105" t="s">
        <v>22</v>
      </c>
      <c r="E24" s="105" t="s">
        <v>22</v>
      </c>
      <c r="F24" s="234">
        <f t="shared" si="3"/>
        <v>943</v>
      </c>
      <c r="G24" s="234">
        <f t="shared" si="3"/>
        <v>943</v>
      </c>
      <c r="H24" s="141">
        <v>597</v>
      </c>
      <c r="I24" s="141">
        <v>597</v>
      </c>
      <c r="J24" s="141">
        <v>346</v>
      </c>
      <c r="K24" s="141">
        <v>346</v>
      </c>
      <c r="L24" s="141">
        <v>0</v>
      </c>
      <c r="M24" s="141">
        <v>0</v>
      </c>
      <c r="N24" s="105" t="s">
        <v>22</v>
      </c>
      <c r="O24" s="105" t="s">
        <v>22</v>
      </c>
      <c r="P24" s="149">
        <v>0</v>
      </c>
      <c r="Q24" s="149">
        <v>0</v>
      </c>
      <c r="R24" s="149">
        <v>0</v>
      </c>
      <c r="S24" s="149">
        <v>0</v>
      </c>
      <c r="T24" s="149">
        <v>0</v>
      </c>
      <c r="U24" s="149">
        <v>0</v>
      </c>
      <c r="V24" s="105">
        <v>3</v>
      </c>
      <c r="W24" s="105">
        <v>417</v>
      </c>
      <c r="X24" s="156">
        <v>0</v>
      </c>
      <c r="Y24" s="156">
        <v>0</v>
      </c>
      <c r="Z24" s="156">
        <v>0</v>
      </c>
    </row>
    <row r="25" spans="1:26" ht="45">
      <c r="A25" s="108" t="s">
        <v>166</v>
      </c>
      <c r="B25" s="161" t="s">
        <v>320</v>
      </c>
      <c r="C25" s="141">
        <v>263</v>
      </c>
      <c r="D25" s="105" t="s">
        <v>22</v>
      </c>
      <c r="E25" s="105" t="s">
        <v>22</v>
      </c>
      <c r="F25" s="234">
        <f>SUM(H25,J25,L25)</f>
        <v>9548.4</v>
      </c>
      <c r="G25" s="234">
        <f>SUM(I25,K25,M25)</f>
        <v>9548.4</v>
      </c>
      <c r="H25" s="141">
        <v>3918.4</v>
      </c>
      <c r="I25" s="141">
        <v>3918.4</v>
      </c>
      <c r="J25" s="141">
        <v>5630</v>
      </c>
      <c r="K25" s="141">
        <v>5630</v>
      </c>
      <c r="L25" s="141">
        <v>0</v>
      </c>
      <c r="M25" s="141">
        <v>0</v>
      </c>
      <c r="N25" s="105" t="s">
        <v>22</v>
      </c>
      <c r="O25" s="105" t="s">
        <v>22</v>
      </c>
      <c r="P25" s="149">
        <v>0</v>
      </c>
      <c r="Q25" s="149">
        <v>0</v>
      </c>
      <c r="R25" s="149">
        <v>0</v>
      </c>
      <c r="S25" s="149">
        <v>0</v>
      </c>
      <c r="T25" s="149">
        <v>0</v>
      </c>
      <c r="U25" s="149">
        <v>0</v>
      </c>
      <c r="V25" s="105">
        <v>263</v>
      </c>
      <c r="W25" s="105">
        <v>9548</v>
      </c>
      <c r="X25" s="156">
        <v>0</v>
      </c>
      <c r="Y25" s="156">
        <v>0</v>
      </c>
      <c r="Z25" s="156">
        <v>0</v>
      </c>
    </row>
    <row r="26" spans="1:26" ht="12.75">
      <c r="A26" s="140" t="s">
        <v>15</v>
      </c>
      <c r="B26" s="145" t="s">
        <v>128</v>
      </c>
      <c r="C26" s="146">
        <f aca="true" t="shared" si="4" ref="C26:Y26">SUM(C11,C17)</f>
        <v>4072</v>
      </c>
      <c r="D26" s="146">
        <f t="shared" si="4"/>
        <v>309</v>
      </c>
      <c r="E26" s="146">
        <f t="shared" si="4"/>
        <v>0</v>
      </c>
      <c r="F26" s="146">
        <f t="shared" si="4"/>
        <v>484831.3400000001</v>
      </c>
      <c r="G26" s="146">
        <f t="shared" si="4"/>
        <v>403254.10000000003</v>
      </c>
      <c r="H26" s="146">
        <f>SUM(H11,H17)</f>
        <v>420834.2100000001</v>
      </c>
      <c r="I26" s="146">
        <f t="shared" si="4"/>
        <v>346499.97000000003</v>
      </c>
      <c r="J26" s="146">
        <f t="shared" si="4"/>
        <v>59015.130000000005</v>
      </c>
      <c r="K26" s="146">
        <f t="shared" si="4"/>
        <v>56754.130000000005</v>
      </c>
      <c r="L26" s="146">
        <f t="shared" si="4"/>
        <v>0</v>
      </c>
      <c r="M26" s="146">
        <f t="shared" si="4"/>
        <v>0</v>
      </c>
      <c r="N26" s="146">
        <f t="shared" si="4"/>
        <v>57298.39</v>
      </c>
      <c r="O26" s="146">
        <f t="shared" si="4"/>
        <v>0</v>
      </c>
      <c r="P26" s="146">
        <f t="shared" si="4"/>
        <v>15175.85</v>
      </c>
      <c r="Q26" s="146">
        <f t="shared" si="4"/>
        <v>31</v>
      </c>
      <c r="R26" s="146">
        <f t="shared" si="4"/>
        <v>0</v>
      </c>
      <c r="S26" s="146">
        <f t="shared" si="4"/>
        <v>0</v>
      </c>
      <c r="T26" s="146">
        <f t="shared" si="4"/>
        <v>0</v>
      </c>
      <c r="U26" s="146">
        <f t="shared" si="4"/>
        <v>0</v>
      </c>
      <c r="V26" s="146">
        <f t="shared" si="4"/>
        <v>3106</v>
      </c>
      <c r="W26" s="146">
        <f t="shared" si="4"/>
        <v>281053.81</v>
      </c>
      <c r="X26" s="146">
        <f t="shared" si="4"/>
        <v>2</v>
      </c>
      <c r="Y26" s="146">
        <f t="shared" si="4"/>
        <v>2327.81</v>
      </c>
      <c r="Z26" s="146">
        <f>SUM(Z11,Z17)</f>
        <v>0</v>
      </c>
    </row>
    <row r="27" spans="1:26" ht="24">
      <c r="A27" s="140" t="s">
        <v>16</v>
      </c>
      <c r="B27" s="145" t="s">
        <v>216</v>
      </c>
      <c r="C27" s="146" t="s">
        <v>22</v>
      </c>
      <c r="D27" s="146" t="s">
        <v>22</v>
      </c>
      <c r="E27" s="146" t="s">
        <v>22</v>
      </c>
      <c r="F27" s="148">
        <f>H27+J27+L27</f>
        <v>493958</v>
      </c>
      <c r="G27" s="146" t="s">
        <v>22</v>
      </c>
      <c r="H27" s="148">
        <v>434858</v>
      </c>
      <c r="I27" s="146" t="s">
        <v>22</v>
      </c>
      <c r="J27" s="148">
        <v>59100</v>
      </c>
      <c r="K27" s="146" t="s">
        <v>22</v>
      </c>
      <c r="L27" s="148">
        <v>0</v>
      </c>
      <c r="M27" s="146" t="s">
        <v>22</v>
      </c>
      <c r="N27" s="146" t="s">
        <v>22</v>
      </c>
      <c r="O27" s="146" t="s">
        <v>22</v>
      </c>
      <c r="P27" s="146" t="s">
        <v>22</v>
      </c>
      <c r="Q27" s="146" t="s">
        <v>22</v>
      </c>
      <c r="R27" s="146" t="s">
        <v>22</v>
      </c>
      <c r="S27" s="146" t="s">
        <v>22</v>
      </c>
      <c r="T27" s="146" t="s">
        <v>22</v>
      </c>
      <c r="U27" s="146" t="s">
        <v>22</v>
      </c>
      <c r="V27" s="146" t="s">
        <v>22</v>
      </c>
      <c r="W27" s="146" t="s">
        <v>22</v>
      </c>
      <c r="X27" s="146" t="s">
        <v>22</v>
      </c>
      <c r="Y27" s="146" t="s">
        <v>22</v>
      </c>
      <c r="Z27" s="146" t="s">
        <v>22</v>
      </c>
    </row>
    <row r="28" spans="1:15" ht="12.75">
      <c r="A28" s="50"/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</row>
    <row r="30" spans="1:28" ht="12.75">
      <c r="A30" s="152" t="s">
        <v>43</v>
      </c>
      <c r="V30" s="127"/>
      <c r="W30" s="127"/>
      <c r="X30" s="127"/>
      <c r="Y30" s="127"/>
      <c r="Z30" s="127"/>
      <c r="AA30" s="127"/>
      <c r="AB30" s="127"/>
    </row>
    <row r="31" spans="1:28" ht="12.75">
      <c r="A31" s="152" t="s">
        <v>217</v>
      </c>
      <c r="V31" s="127"/>
      <c r="W31" s="127"/>
      <c r="X31" s="127"/>
      <c r="Y31" s="127"/>
      <c r="Z31" s="127"/>
      <c r="AA31" s="29"/>
      <c r="AB31" s="127"/>
    </row>
    <row r="32" spans="1:28" ht="12.75">
      <c r="A32" s="45" t="s">
        <v>218</v>
      </c>
      <c r="V32" s="29"/>
      <c r="W32" s="29"/>
      <c r="X32" s="29"/>
      <c r="Y32" s="29"/>
      <c r="Z32" s="29"/>
      <c r="AA32" s="29"/>
      <c r="AB32" s="127"/>
    </row>
    <row r="33" spans="1:28" ht="12.75">
      <c r="A33" s="45" t="s">
        <v>219</v>
      </c>
      <c r="V33" s="29"/>
      <c r="W33" s="29"/>
      <c r="X33" s="29"/>
      <c r="Y33" s="29"/>
      <c r="Z33" s="29"/>
      <c r="AA33" s="29"/>
      <c r="AB33" s="127"/>
    </row>
    <row r="34" spans="1:28" ht="12.75">
      <c r="A34" s="45" t="s">
        <v>167</v>
      </c>
      <c r="V34" s="29"/>
      <c r="W34" s="29"/>
      <c r="X34" s="29"/>
      <c r="Y34" s="29"/>
      <c r="Z34" s="29"/>
      <c r="AA34" s="29"/>
      <c r="AB34" s="127"/>
    </row>
    <row r="35" spans="1:28" ht="12.75">
      <c r="A35" s="45" t="s">
        <v>220</v>
      </c>
      <c r="V35" s="29"/>
      <c r="W35" s="29"/>
      <c r="X35" s="29"/>
      <c r="Y35" s="29"/>
      <c r="Z35" s="29"/>
      <c r="AA35" s="29"/>
      <c r="AB35" s="127"/>
    </row>
    <row r="36" spans="1:28" ht="66.75" customHeight="1">
      <c r="A36" s="316" t="s">
        <v>176</v>
      </c>
      <c r="B36" s="316"/>
      <c r="C36" s="316"/>
      <c r="D36" s="316"/>
      <c r="E36" s="316"/>
      <c r="F36" s="316"/>
      <c r="G36" s="316"/>
      <c r="H36" s="316"/>
      <c r="I36" s="316"/>
      <c r="J36" s="316"/>
      <c r="K36" s="316"/>
      <c r="V36" s="29"/>
      <c r="W36" s="29"/>
      <c r="X36" s="29"/>
      <c r="Y36" s="29"/>
      <c r="Z36" s="29"/>
      <c r="AA36" s="29"/>
      <c r="AB36" s="127"/>
    </row>
    <row r="37" spans="1:28" ht="12.75">
      <c r="A37" s="157" t="s">
        <v>177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V37" s="29"/>
      <c r="W37" s="29"/>
      <c r="X37" s="29"/>
      <c r="Y37" s="29"/>
      <c r="Z37" s="29"/>
      <c r="AA37" s="29"/>
      <c r="AB37" s="127"/>
    </row>
    <row r="38" spans="1:28" ht="12.75">
      <c r="A38" s="157" t="s">
        <v>178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V38" s="29"/>
      <c r="W38" s="29"/>
      <c r="X38" s="29"/>
      <c r="Y38" s="29"/>
      <c r="Z38" s="29"/>
      <c r="AA38" s="29"/>
      <c r="AB38" s="127"/>
    </row>
    <row r="39" ht="12.75">
      <c r="A39" s="53"/>
    </row>
    <row r="40" spans="1:12" ht="15.75">
      <c r="A40" s="285" t="s">
        <v>323</v>
      </c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</row>
    <row r="41" spans="1:12" ht="15.75">
      <c r="A41" s="9"/>
      <c r="B41" s="10"/>
      <c r="C41" s="10"/>
      <c r="D41" s="10"/>
      <c r="E41" s="287" t="s">
        <v>4</v>
      </c>
      <c r="F41" s="287"/>
      <c r="G41" s="11"/>
      <c r="H41" s="10"/>
      <c r="I41" s="10"/>
      <c r="J41" s="10"/>
      <c r="K41" s="10"/>
      <c r="L41" s="10"/>
    </row>
    <row r="42" spans="1:12" ht="12.75">
      <c r="A42" s="10"/>
      <c r="B42" s="29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ht="12.75">
      <c r="A43" s="53" t="s">
        <v>322</v>
      </c>
    </row>
  </sheetData>
  <sheetProtection/>
  <mergeCells count="26">
    <mergeCell ref="A40:L40"/>
    <mergeCell ref="E41:F41"/>
    <mergeCell ref="A36:K36"/>
    <mergeCell ref="A7:A9"/>
    <mergeCell ref="B7:B9"/>
    <mergeCell ref="F7:O7"/>
    <mergeCell ref="F8:G8"/>
    <mergeCell ref="H8:I8"/>
    <mergeCell ref="T7:T9"/>
    <mergeCell ref="X7:Y8"/>
    <mergeCell ref="Z7:Z9"/>
    <mergeCell ref="P8:P9"/>
    <mergeCell ref="Q8:Q9"/>
    <mergeCell ref="R8:R9"/>
    <mergeCell ref="U7:U9"/>
    <mergeCell ref="V7:W8"/>
    <mergeCell ref="S8:S9"/>
    <mergeCell ref="P7:S7"/>
    <mergeCell ref="B3:N3"/>
    <mergeCell ref="B4:N4"/>
    <mergeCell ref="B5:N5"/>
    <mergeCell ref="O8:O9"/>
    <mergeCell ref="N8:N9"/>
    <mergeCell ref="J8:K8"/>
    <mergeCell ref="L8:M8"/>
    <mergeCell ref="C7:E8"/>
  </mergeCells>
  <printOptions horizontalCentered="1"/>
  <pageMargins left="0.3937007874015748" right="0.3937007874015748" top="0.3937007874015748" bottom="0.3937007874015748" header="0.5118110236220472" footer="0.5118110236220472"/>
  <pageSetup firstPageNumber="7" useFirstPageNumber="1" fitToHeight="0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6">
      <selection activeCell="A1" sqref="A1:L20"/>
    </sheetView>
  </sheetViews>
  <sheetFormatPr defaultColWidth="9.140625" defaultRowHeight="12.75"/>
  <cols>
    <col min="1" max="1" width="20.8515625" style="168" customWidth="1"/>
    <col min="2" max="3" width="22.57421875" style="168" customWidth="1"/>
    <col min="4" max="4" width="11.8515625" style="168" customWidth="1"/>
    <col min="5" max="5" width="14.57421875" style="168" customWidth="1"/>
    <col min="6" max="6" width="15.28125" style="168" customWidth="1"/>
    <col min="7" max="7" width="17.140625" style="167" customWidth="1"/>
    <col min="8" max="8" width="13.7109375" style="167" customWidth="1"/>
    <col min="9" max="9" width="17.140625" style="167" customWidth="1"/>
    <col min="10" max="11" width="17.7109375" style="167" customWidth="1"/>
    <col min="12" max="12" width="24.140625" style="167" customWidth="1"/>
    <col min="13" max="13" width="24.28125" style="167" customWidth="1"/>
    <col min="14" max="16384" width="9.140625" style="167" customWidth="1"/>
  </cols>
  <sheetData>
    <row r="1" ht="15.75">
      <c r="L1" s="45" t="s">
        <v>226</v>
      </c>
    </row>
    <row r="2" spans="1:12" ht="15.75">
      <c r="A2" s="320" t="s">
        <v>225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</row>
    <row r="4" spans="1:12" s="30" customFormat="1" ht="39" customHeight="1">
      <c r="A4" s="321" t="s">
        <v>193</v>
      </c>
      <c r="B4" s="321" t="s">
        <v>192</v>
      </c>
      <c r="C4" s="321" t="s">
        <v>191</v>
      </c>
      <c r="D4" s="322" t="s">
        <v>190</v>
      </c>
      <c r="E4" s="323"/>
      <c r="F4" s="326" t="s">
        <v>222</v>
      </c>
      <c r="G4" s="327"/>
      <c r="H4" s="322" t="s">
        <v>221</v>
      </c>
      <c r="I4" s="323"/>
      <c r="J4" s="328" t="s">
        <v>224</v>
      </c>
      <c r="K4" s="328" t="s">
        <v>189</v>
      </c>
      <c r="L4" s="321" t="s">
        <v>188</v>
      </c>
    </row>
    <row r="5" spans="1:12" s="30" customFormat="1" ht="56.25" customHeight="1">
      <c r="A5" s="321"/>
      <c r="B5" s="321"/>
      <c r="C5" s="321"/>
      <c r="D5" s="165" t="s">
        <v>59</v>
      </c>
      <c r="E5" s="165" t="s">
        <v>187</v>
      </c>
      <c r="F5" s="165" t="s">
        <v>186</v>
      </c>
      <c r="G5" s="165" t="s">
        <v>223</v>
      </c>
      <c r="H5" s="165" t="s">
        <v>186</v>
      </c>
      <c r="I5" s="165" t="s">
        <v>185</v>
      </c>
      <c r="J5" s="329"/>
      <c r="K5" s="329"/>
      <c r="L5" s="321"/>
    </row>
    <row r="6" spans="1:12" s="30" customFormat="1" ht="12.75">
      <c r="A6" s="166">
        <v>1</v>
      </c>
      <c r="B6" s="166">
        <v>2</v>
      </c>
      <c r="C6" s="166">
        <v>3</v>
      </c>
      <c r="D6" s="166" t="s">
        <v>184</v>
      </c>
      <c r="E6" s="166">
        <v>5</v>
      </c>
      <c r="F6" s="166" t="s">
        <v>183</v>
      </c>
      <c r="G6" s="166">
        <v>7</v>
      </c>
      <c r="H6" s="166" t="s">
        <v>182</v>
      </c>
      <c r="I6" s="166">
        <v>9</v>
      </c>
      <c r="J6" s="166">
        <v>10</v>
      </c>
      <c r="K6" s="166">
        <v>11</v>
      </c>
      <c r="L6" s="166">
        <v>12</v>
      </c>
    </row>
    <row r="7" spans="1:12" ht="126.75" customHeight="1">
      <c r="A7" s="325" t="s">
        <v>298</v>
      </c>
      <c r="B7" s="324" t="s">
        <v>299</v>
      </c>
      <c r="C7" s="203" t="s">
        <v>300</v>
      </c>
      <c r="D7" s="267">
        <v>3</v>
      </c>
      <c r="E7" s="205">
        <v>3</v>
      </c>
      <c r="F7" s="232">
        <v>1365.9</v>
      </c>
      <c r="G7" s="206">
        <v>321.42</v>
      </c>
      <c r="H7" s="268">
        <v>58</v>
      </c>
      <c r="I7" s="205">
        <v>15</v>
      </c>
      <c r="J7" s="205">
        <v>15</v>
      </c>
      <c r="K7" s="206">
        <v>39.67</v>
      </c>
      <c r="L7" s="331"/>
    </row>
    <row r="8" spans="1:12" ht="131.25" customHeight="1">
      <c r="A8" s="325"/>
      <c r="B8" s="324"/>
      <c r="C8" s="204" t="s">
        <v>301</v>
      </c>
      <c r="D8" s="267">
        <v>51</v>
      </c>
      <c r="E8" s="205">
        <v>51</v>
      </c>
      <c r="F8" s="232">
        <v>143175.1</v>
      </c>
      <c r="G8" s="206">
        <v>23219.98</v>
      </c>
      <c r="H8" s="233">
        <v>2849</v>
      </c>
      <c r="I8" s="205">
        <v>403</v>
      </c>
      <c r="J8" s="205">
        <v>605</v>
      </c>
      <c r="K8" s="206">
        <v>2728.83</v>
      </c>
      <c r="L8" s="332"/>
    </row>
    <row r="9" spans="1:12" ht="141.75" customHeight="1">
      <c r="A9" s="325"/>
      <c r="B9" s="324"/>
      <c r="C9" s="204" t="s">
        <v>302</v>
      </c>
      <c r="D9" s="267">
        <v>1</v>
      </c>
      <c r="E9" s="205">
        <v>1</v>
      </c>
      <c r="F9" s="232">
        <v>6966</v>
      </c>
      <c r="G9" s="206">
        <v>66.6</v>
      </c>
      <c r="H9" s="233">
        <v>72</v>
      </c>
      <c r="I9" s="205">
        <v>10</v>
      </c>
      <c r="J9" s="205">
        <v>13</v>
      </c>
      <c r="K9" s="205">
        <v>27.2</v>
      </c>
      <c r="L9" s="333"/>
    </row>
    <row r="10" spans="6:11" ht="15.75">
      <c r="F10" s="353">
        <f>SUM(F7:F9)</f>
        <v>151507</v>
      </c>
      <c r="G10" s="353">
        <f>SUM(G7:G9)</f>
        <v>23607.999999999996</v>
      </c>
      <c r="H10" s="353">
        <f>SUM(H7:H9)</f>
        <v>2979</v>
      </c>
      <c r="I10" s="353">
        <f>SUM(I7:I9)</f>
        <v>428</v>
      </c>
      <c r="J10" s="353">
        <f>SUM(J7:J9)</f>
        <v>633</v>
      </c>
      <c r="K10" s="353">
        <f>SUM(K7:K9)</f>
        <v>2795.7</v>
      </c>
    </row>
    <row r="11" spans="1:6" s="30" customFormat="1" ht="12.75">
      <c r="A11" s="66" t="s">
        <v>181</v>
      </c>
      <c r="B11" s="11"/>
      <c r="C11" s="11"/>
      <c r="D11" s="11"/>
      <c r="E11" s="11"/>
      <c r="F11" s="11"/>
    </row>
    <row r="12" spans="1:6" s="30" customFormat="1" ht="12.75">
      <c r="A12" s="66" t="s">
        <v>180</v>
      </c>
      <c r="B12" s="11"/>
      <c r="C12" s="11"/>
      <c r="D12" s="11"/>
      <c r="E12" s="11"/>
      <c r="F12" s="352"/>
    </row>
    <row r="13" spans="1:12" s="30" customFormat="1" ht="12.75">
      <c r="A13" s="330" t="s">
        <v>179</v>
      </c>
      <c r="B13" s="330"/>
      <c r="C13" s="330"/>
      <c r="D13" s="330"/>
      <c r="E13" s="330"/>
      <c r="F13" s="330"/>
      <c r="G13" s="330"/>
      <c r="H13" s="330"/>
      <c r="I13" s="330"/>
      <c r="J13" s="330"/>
      <c r="K13" s="330"/>
      <c r="L13" s="330"/>
    </row>
    <row r="14" ht="15.75">
      <c r="A14" s="152" t="s">
        <v>227</v>
      </c>
    </row>
    <row r="16" spans="1:3" s="44" customFormat="1" ht="12.75">
      <c r="A16" s="53" t="s">
        <v>52</v>
      </c>
      <c r="B16" s="44" t="s">
        <v>304</v>
      </c>
      <c r="C16" s="44" t="s">
        <v>303</v>
      </c>
    </row>
    <row r="17" s="44" customFormat="1" ht="12.75">
      <c r="A17" s="53"/>
    </row>
    <row r="18" s="44" customFormat="1" ht="12.75">
      <c r="A18" s="53"/>
    </row>
    <row r="19" s="44" customFormat="1" ht="12.75">
      <c r="A19" s="53" t="s">
        <v>305</v>
      </c>
    </row>
    <row r="22" s="44" customFormat="1" ht="12.75"/>
    <row r="26" spans="1:12" ht="15.75">
      <c r="A26" s="294"/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4"/>
    </row>
  </sheetData>
  <sheetProtection/>
  <mergeCells count="15">
    <mergeCell ref="A26:L26"/>
    <mergeCell ref="J4:J5"/>
    <mergeCell ref="K4:K5"/>
    <mergeCell ref="L4:L5"/>
    <mergeCell ref="A13:L13"/>
    <mergeCell ref="L7:L9"/>
    <mergeCell ref="A2:L2"/>
    <mergeCell ref="A4:A5"/>
    <mergeCell ref="B4:B5"/>
    <mergeCell ref="C4:C5"/>
    <mergeCell ref="D4:E4"/>
    <mergeCell ref="B7:B9"/>
    <mergeCell ref="A7:A9"/>
    <mergeCell ref="F4:G4"/>
    <mergeCell ref="H4:I4"/>
  </mergeCell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7.421875" style="4" customWidth="1"/>
    <col min="2" max="2" width="44.421875" style="4" customWidth="1"/>
    <col min="3" max="3" width="33.7109375" style="4" customWidth="1"/>
    <col min="4" max="5" width="16.28125" style="4" customWidth="1"/>
    <col min="6" max="16384" width="9.140625" style="4" customWidth="1"/>
  </cols>
  <sheetData>
    <row r="1" ht="15">
      <c r="E1" s="15" t="s">
        <v>38</v>
      </c>
    </row>
    <row r="3" spans="1:5" ht="15">
      <c r="A3" s="54" t="s">
        <v>229</v>
      </c>
      <c r="B3" s="54"/>
      <c r="C3" s="54"/>
      <c r="D3" s="54"/>
      <c r="E3" s="54"/>
    </row>
    <row r="4" spans="1:5" ht="15">
      <c r="A4" s="335" t="s">
        <v>228</v>
      </c>
      <c r="B4" s="335"/>
      <c r="C4" s="335"/>
      <c r="D4" s="335"/>
      <c r="E4" s="335"/>
    </row>
    <row r="5" spans="1:5" ht="15.75">
      <c r="A5" s="14" t="s">
        <v>20</v>
      </c>
      <c r="B5" s="80"/>
      <c r="C5" s="336"/>
      <c r="D5" s="336"/>
      <c r="E5" s="336"/>
    </row>
    <row r="6" spans="1:5" ht="15" customHeight="1">
      <c r="A6" s="337" t="s">
        <v>3</v>
      </c>
      <c r="B6" s="337"/>
      <c r="C6" s="337"/>
      <c r="D6" s="337"/>
      <c r="E6" s="337"/>
    </row>
    <row r="7" spans="1:5" ht="15" customHeight="1">
      <c r="A7" s="334" t="s">
        <v>130</v>
      </c>
      <c r="B7" s="334"/>
      <c r="C7" s="338"/>
      <c r="D7" s="338"/>
      <c r="E7" s="338"/>
    </row>
    <row r="8" spans="1:5" ht="15" customHeight="1">
      <c r="A8" s="91"/>
      <c r="B8" s="91"/>
      <c r="C8" s="33"/>
      <c r="D8" s="33"/>
      <c r="E8" s="33"/>
    </row>
    <row r="9" spans="1:5" ht="15" customHeight="1">
      <c r="A9" s="339" t="s">
        <v>131</v>
      </c>
      <c r="B9" s="339"/>
      <c r="C9" s="338"/>
      <c r="D9" s="338"/>
      <c r="E9" s="338"/>
    </row>
    <row r="11" spans="1:4" ht="33" customHeight="1">
      <c r="A11" s="334" t="s">
        <v>72</v>
      </c>
      <c r="B11" s="334"/>
      <c r="C11" s="334"/>
      <c r="D11" s="68"/>
    </row>
    <row r="13" spans="1:5" s="6" customFormat="1" ht="15">
      <c r="A13" s="5" t="s">
        <v>2</v>
      </c>
      <c r="B13" s="5" t="s">
        <v>78</v>
      </c>
      <c r="C13" s="5" t="s">
        <v>27</v>
      </c>
      <c r="D13" s="5" t="s">
        <v>132</v>
      </c>
      <c r="E13" s="5" t="s">
        <v>133</v>
      </c>
    </row>
    <row r="14" spans="1:5" ht="15">
      <c r="A14" s="7"/>
      <c r="B14" s="7"/>
      <c r="C14" s="7"/>
      <c r="D14" s="7"/>
      <c r="E14" s="7"/>
    </row>
    <row r="15" spans="1:5" ht="15">
      <c r="A15" s="7"/>
      <c r="B15" s="7"/>
      <c r="C15" s="7"/>
      <c r="D15" s="7"/>
      <c r="E15" s="7"/>
    </row>
    <row r="16" spans="1:5" ht="15">
      <c r="A16" s="7"/>
      <c r="B16" s="7"/>
      <c r="C16" s="7"/>
      <c r="D16" s="7"/>
      <c r="E16" s="7"/>
    </row>
    <row r="17" spans="1:5" ht="15">
      <c r="A17" s="7"/>
      <c r="B17" s="7"/>
      <c r="C17" s="7"/>
      <c r="D17" s="7"/>
      <c r="E17" s="7"/>
    </row>
    <row r="18" spans="1:5" ht="15">
      <c r="A18" s="7"/>
      <c r="B18" s="7"/>
      <c r="C18" s="7"/>
      <c r="D18" s="7"/>
      <c r="E18" s="7"/>
    </row>
    <row r="20" ht="15">
      <c r="A20" s="159" t="s">
        <v>230</v>
      </c>
    </row>
    <row r="23" spans="1:10" s="10" customFormat="1" ht="12.75" customHeight="1">
      <c r="A23" s="53" t="s">
        <v>52</v>
      </c>
      <c r="B23" s="11"/>
      <c r="C23" s="30"/>
      <c r="D23" s="30"/>
      <c r="E23" s="34"/>
      <c r="F23" s="30"/>
      <c r="G23" s="30"/>
      <c r="H23" s="30"/>
      <c r="I23" s="30"/>
      <c r="J23" s="30"/>
    </row>
    <row r="24" s="10" customFormat="1" ht="12.75">
      <c r="E24" s="11" t="s">
        <v>4</v>
      </c>
    </row>
    <row r="25" ht="15">
      <c r="A25" s="31" t="s">
        <v>36</v>
      </c>
    </row>
  </sheetData>
  <sheetProtection/>
  <mergeCells count="8">
    <mergeCell ref="A11:C11"/>
    <mergeCell ref="A4:E4"/>
    <mergeCell ref="C5:E5"/>
    <mergeCell ref="A6:E6"/>
    <mergeCell ref="A7:B7"/>
    <mergeCell ref="C7:E7"/>
    <mergeCell ref="A9:B9"/>
    <mergeCell ref="C9:E9"/>
  </mergeCells>
  <printOptions/>
  <pageMargins left="0.7086614173228347" right="0.7086614173228347" top="0.7480314960629921" bottom="0.7480314960629921" header="0.31496062992125984" footer="0.31496062992125984"/>
  <pageSetup fitToHeight="100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zoomScalePageLayoutView="0" workbookViewId="0" topLeftCell="A58">
      <selection activeCell="A1" sqref="A1:Q73"/>
    </sheetView>
  </sheetViews>
  <sheetFormatPr defaultColWidth="9.140625" defaultRowHeight="12.75"/>
  <cols>
    <col min="1" max="1" width="4.7109375" style="4" customWidth="1"/>
    <col min="2" max="2" width="13.7109375" style="4" customWidth="1"/>
    <col min="3" max="3" width="11.28125" style="4" customWidth="1"/>
    <col min="4" max="4" width="9.28125" style="4" customWidth="1"/>
    <col min="5" max="5" width="20.28125" style="4" customWidth="1"/>
    <col min="6" max="6" width="12.28125" style="4" customWidth="1"/>
    <col min="7" max="7" width="13.7109375" style="4" customWidth="1"/>
    <col min="8" max="8" width="11.8515625" style="4" customWidth="1"/>
    <col min="9" max="9" width="10.7109375" style="4" customWidth="1"/>
    <col min="10" max="10" width="15.140625" style="4" customWidth="1"/>
    <col min="11" max="13" width="12.421875" style="4" customWidth="1"/>
    <col min="14" max="15" width="11.421875" style="4" customWidth="1"/>
    <col min="16" max="16" width="16.57421875" style="4" customWidth="1"/>
    <col min="17" max="17" width="18.57421875" style="4" customWidth="1"/>
    <col min="18" max="16384" width="9.140625" style="4" customWidth="1"/>
  </cols>
  <sheetData>
    <row r="1" ht="15">
      <c r="P1" s="4" t="s">
        <v>39</v>
      </c>
    </row>
    <row r="3" spans="2:16" ht="15">
      <c r="B3" s="340" t="s">
        <v>231</v>
      </c>
      <c r="C3" s="340"/>
      <c r="D3" s="340"/>
      <c r="E3" s="340"/>
      <c r="F3" s="340"/>
      <c r="G3" s="340"/>
      <c r="H3" s="340"/>
      <c r="I3" s="340"/>
      <c r="J3" s="340"/>
      <c r="K3" s="340"/>
      <c r="L3" s="82"/>
      <c r="M3" s="57"/>
      <c r="N3" s="57"/>
      <c r="O3" s="57"/>
      <c r="P3" s="57"/>
    </row>
    <row r="4" spans="2:16" ht="15.75">
      <c r="B4" s="169" t="s">
        <v>20</v>
      </c>
      <c r="C4" s="341"/>
      <c r="D4" s="341"/>
      <c r="E4" s="341" t="s">
        <v>296</v>
      </c>
      <c r="F4" s="341"/>
      <c r="G4" s="341"/>
      <c r="H4" s="341"/>
      <c r="I4" s="341"/>
      <c r="J4" s="341"/>
      <c r="K4" s="58"/>
      <c r="L4" s="58"/>
      <c r="M4" s="57"/>
      <c r="N4" s="57"/>
      <c r="O4" s="57"/>
      <c r="P4" s="57"/>
    </row>
    <row r="5" spans="2:16" ht="15" customHeight="1">
      <c r="B5" s="342" t="s">
        <v>3</v>
      </c>
      <c r="C5" s="342"/>
      <c r="D5" s="342"/>
      <c r="E5" s="342"/>
      <c r="F5" s="342"/>
      <c r="G5" s="342"/>
      <c r="H5" s="342"/>
      <c r="I5" s="342"/>
      <c r="J5" s="342"/>
      <c r="K5" s="342"/>
      <c r="L5" s="83"/>
      <c r="M5" s="57"/>
      <c r="N5" s="57"/>
      <c r="O5" s="57"/>
      <c r="P5" s="57"/>
    </row>
    <row r="6" spans="2:16" ht="15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7" s="36" customFormat="1" ht="84.75" customHeight="1">
      <c r="A7" s="35" t="s">
        <v>2</v>
      </c>
      <c r="B7" s="59" t="s">
        <v>28</v>
      </c>
      <c r="C7" s="59" t="s">
        <v>29</v>
      </c>
      <c r="D7" s="59" t="s">
        <v>40</v>
      </c>
      <c r="E7" s="59" t="s">
        <v>30</v>
      </c>
      <c r="F7" s="59" t="s">
        <v>31</v>
      </c>
      <c r="G7" s="59" t="s">
        <v>26</v>
      </c>
      <c r="H7" s="59" t="s">
        <v>32</v>
      </c>
      <c r="I7" s="59" t="s">
        <v>71</v>
      </c>
      <c r="J7" s="59" t="s">
        <v>33</v>
      </c>
      <c r="K7" s="59" t="s">
        <v>34</v>
      </c>
      <c r="L7" s="59" t="s">
        <v>79</v>
      </c>
      <c r="M7" s="59" t="s">
        <v>80</v>
      </c>
      <c r="N7" s="59" t="s">
        <v>35</v>
      </c>
      <c r="O7" s="59" t="s">
        <v>54</v>
      </c>
      <c r="P7" s="59" t="s">
        <v>81</v>
      </c>
      <c r="Q7" s="59" t="s">
        <v>82</v>
      </c>
    </row>
    <row r="8" spans="1:17" ht="15">
      <c r="A8" s="55">
        <v>1</v>
      </c>
      <c r="B8" s="60">
        <v>2</v>
      </c>
      <c r="C8" s="60">
        <v>3</v>
      </c>
      <c r="D8" s="60">
        <v>4</v>
      </c>
      <c r="E8" s="60">
        <v>5</v>
      </c>
      <c r="F8" s="60">
        <v>6</v>
      </c>
      <c r="G8" s="60">
        <v>7</v>
      </c>
      <c r="H8" s="60">
        <v>8</v>
      </c>
      <c r="I8" s="60">
        <v>9</v>
      </c>
      <c r="J8" s="60">
        <v>10</v>
      </c>
      <c r="K8" s="60">
        <v>11</v>
      </c>
      <c r="L8" s="60">
        <v>12</v>
      </c>
      <c r="M8" s="60">
        <v>13</v>
      </c>
      <c r="N8" s="60">
        <v>14</v>
      </c>
      <c r="O8" s="60">
        <v>15</v>
      </c>
      <c r="P8" s="60">
        <v>16</v>
      </c>
      <c r="Q8" s="60">
        <v>17</v>
      </c>
    </row>
    <row r="9" spans="1:17" ht="56.25">
      <c r="A9" s="155">
        <v>1</v>
      </c>
      <c r="B9" s="155" t="s">
        <v>307</v>
      </c>
      <c r="C9" s="155">
        <v>4222003176</v>
      </c>
      <c r="D9" s="209" t="s">
        <v>306</v>
      </c>
      <c r="E9" s="155" t="s">
        <v>307</v>
      </c>
      <c r="F9" s="155">
        <v>4222003176</v>
      </c>
      <c r="G9" s="155" t="s">
        <v>308</v>
      </c>
      <c r="H9" s="155" t="s">
        <v>309</v>
      </c>
      <c r="I9" s="155" t="s">
        <v>310</v>
      </c>
      <c r="J9" s="155" t="s">
        <v>314</v>
      </c>
      <c r="K9" s="155" t="s">
        <v>313</v>
      </c>
      <c r="L9" s="155" t="s">
        <v>338</v>
      </c>
      <c r="M9" s="155" t="s">
        <v>339</v>
      </c>
      <c r="N9" s="155" t="s">
        <v>340</v>
      </c>
      <c r="O9" s="155" t="s">
        <v>311</v>
      </c>
      <c r="P9" s="155" t="s">
        <v>312</v>
      </c>
      <c r="Q9" s="155" t="s">
        <v>307</v>
      </c>
    </row>
    <row r="10" spans="1:17" ht="67.5">
      <c r="A10" s="155">
        <v>2</v>
      </c>
      <c r="B10" s="155" t="s">
        <v>379</v>
      </c>
      <c r="C10" s="155">
        <v>4222003264</v>
      </c>
      <c r="D10" s="155" t="str">
        <f>'[1]прил №4-мз'!D9</f>
        <v>М13-02-001-00</v>
      </c>
      <c r="E10" s="155" t="s">
        <v>379</v>
      </c>
      <c r="F10" s="155">
        <v>4222003264</v>
      </c>
      <c r="G10" s="155" t="s">
        <v>383</v>
      </c>
      <c r="H10" s="155" t="s">
        <v>384</v>
      </c>
      <c r="I10" s="231" t="s">
        <v>390</v>
      </c>
      <c r="J10" s="155" t="s">
        <v>385</v>
      </c>
      <c r="K10" s="155" t="s">
        <v>386</v>
      </c>
      <c r="L10" s="155" t="s">
        <v>387</v>
      </c>
      <c r="M10" s="155" t="s">
        <v>388</v>
      </c>
      <c r="N10" s="155" t="s">
        <v>389</v>
      </c>
      <c r="O10" s="155" t="s">
        <v>311</v>
      </c>
      <c r="P10" s="155" t="s">
        <v>312</v>
      </c>
      <c r="Q10" s="155" t="s">
        <v>379</v>
      </c>
    </row>
    <row r="11" spans="1:17" ht="67.5">
      <c r="A11" s="155">
        <v>3</v>
      </c>
      <c r="B11" s="155" t="s">
        <v>379</v>
      </c>
      <c r="C11" s="155">
        <f>'[1]прил №4-мз'!C10</f>
        <v>4222003264</v>
      </c>
      <c r="D11" s="155" t="str">
        <f>'[1]прил №4-мз'!D10</f>
        <v>М13-02-018-00</v>
      </c>
      <c r="E11" s="155" t="str">
        <f>'[1]прил №4-мз'!E10</f>
        <v>МБДОУ Детский сад № 7</v>
      </c>
      <c r="F11" s="155">
        <f>'[1]прил №4-мз'!F10</f>
        <v>4222005889</v>
      </c>
      <c r="G11" s="155" t="str">
        <f>'[1]прил №4-мз'!G10</f>
        <v>652804, РФ, Кемеровская область,  г. Осинники, ул. Ленина, 112</v>
      </c>
      <c r="H11" s="155" t="str">
        <f>'[1]прил №4-мз'!H10</f>
        <v>5-28-62</v>
      </c>
      <c r="I11" s="155" t="str">
        <f>'[1]прил №4-мз'!I10</f>
        <v>detskiysad007@yandex.ru</v>
      </c>
      <c r="J11" s="230" t="str">
        <f>'[1]прил №4-мз'!J10</f>
        <v>заведующий</v>
      </c>
      <c r="K11" s="155" t="str">
        <f>'[1]прил №4-мз'!K10</f>
        <v>Власенкова Ольга Ивановна</v>
      </c>
      <c r="L11" s="155" t="str">
        <f>'[1]прил №4-мз'!L10</f>
        <v>заведующий</v>
      </c>
      <c r="M11" s="155" t="str">
        <f>'[1]прил №4-мз'!M10</f>
        <v>Власенкова Ольга Ивановна</v>
      </c>
      <c r="N11" s="155" t="str">
        <f>'[1]прил №4-мз'!N10</f>
        <v>5-28-62</v>
      </c>
      <c r="O11" s="155" t="str">
        <f>'[1]прил №4-мз'!O10</f>
        <v>44-ФЗ</v>
      </c>
      <c r="P11" s="155" t="str">
        <f>'[1]прил №4-мз'!P10</f>
        <v>самостоятельно</v>
      </c>
      <c r="Q11" s="155" t="s">
        <v>443</v>
      </c>
    </row>
    <row r="12" spans="1:17" ht="67.5">
      <c r="A12" s="155">
        <v>4</v>
      </c>
      <c r="B12" s="155" t="s">
        <v>379</v>
      </c>
      <c r="C12" s="155">
        <f>'[1]прил №4-мз'!C11</f>
        <v>4222003264</v>
      </c>
      <c r="D12" s="155" t="str">
        <f>'[1]прил №4-мз'!D11</f>
        <v>М13-02-011-00</v>
      </c>
      <c r="E12" s="155" t="str">
        <f>'[1]прил №4-мз'!E11</f>
        <v>МБДОУ Дктский сад № 8</v>
      </c>
      <c r="F12" s="155">
        <f>'[1]прил №4-мз'!F11</f>
        <v>4222006219</v>
      </c>
      <c r="G12" s="155" t="str">
        <f>'[1]прил №4-мз'!G11</f>
        <v>652807, РФ, Кемеровская область, г. Осинники, пер. Ломоносова, 8</v>
      </c>
      <c r="H12" s="155" t="str">
        <f>'[1]прил №4-мз'!H11</f>
        <v>8-913-136-0614</v>
      </c>
      <c r="I12" s="155" t="str">
        <f>'[1]прил №4-мз'!I11</f>
        <v>ninaivanovna.nedoshivina@yandex.ru</v>
      </c>
      <c r="J12" s="155" t="str">
        <f>'[1]прил №4-мз'!J11</f>
        <v>заведующий</v>
      </c>
      <c r="K12" s="155" t="str">
        <f>'[1]прил №4-мз'!K11</f>
        <v>Нарыжнова Светлана Александровна</v>
      </c>
      <c r="L12" s="155" t="str">
        <f>'[1]прил №4-мз'!L11</f>
        <v>заведующий</v>
      </c>
      <c r="M12" s="155" t="str">
        <f>'[1]прил №4-мз'!M11</f>
        <v>Нарыжнова Светлана Александровна</v>
      </c>
      <c r="N12" s="155" t="str">
        <f>'[1]прил №4-мз'!N11</f>
        <v>8-913-136-0614</v>
      </c>
      <c r="O12" s="155" t="str">
        <f>'[1]прил №4-мз'!O11</f>
        <v>44-ФЗ</v>
      </c>
      <c r="P12" s="155" t="str">
        <f>'[1]прил №4-мз'!P11</f>
        <v>самостоятельно</v>
      </c>
      <c r="Q12" s="155" t="s">
        <v>444</v>
      </c>
    </row>
    <row r="13" spans="1:17" ht="67.5">
      <c r="A13" s="155">
        <v>5</v>
      </c>
      <c r="B13" s="155" t="s">
        <v>379</v>
      </c>
      <c r="C13" s="230">
        <f>'[1]прил №4-мз'!C12</f>
        <v>4222003264</v>
      </c>
      <c r="D13" s="230" t="str">
        <f>'[1]прил №4-мз'!D12</f>
        <v>М13-02-008-00</v>
      </c>
      <c r="E13" s="230" t="str">
        <f>'[1]прил №4-мз'!E12</f>
        <v>МБДОУ Дктский сад № 9</v>
      </c>
      <c r="F13" s="230">
        <f>'[1]прил №4-мз'!F12</f>
        <v>4222005871</v>
      </c>
      <c r="G13" s="230" t="str">
        <f>'[1]прил №4-мз'!G12</f>
        <v>652811, РФ, Кемеровская область, г. Осинники, ул.50 лет Октября, 18</v>
      </c>
      <c r="H13" s="230" t="str">
        <f>'[1]прил №4-мз'!H12</f>
        <v>4-40-83</v>
      </c>
      <c r="I13" s="230" t="str">
        <f>'[1]прил №4-мз'!I12</f>
        <v>osinniki-cvetlaychok@mail.ru</v>
      </c>
      <c r="J13" s="230" t="str">
        <f>'[1]прил №4-мз'!J12</f>
        <v>заведующий</v>
      </c>
      <c r="K13" s="230" t="str">
        <f>'[1]прил №4-мз'!K12</f>
        <v>Васина Ольга Анатольевна</v>
      </c>
      <c r="L13" s="230" t="str">
        <f>'[1]прил №4-мз'!L12</f>
        <v>заведующий</v>
      </c>
      <c r="M13" s="230" t="str">
        <f>'[1]прил №4-мз'!M12</f>
        <v>Васина Ольга Анатольевна</v>
      </c>
      <c r="N13" s="230" t="str">
        <f>'[1]прил №4-мз'!N12</f>
        <v>4-40-83</v>
      </c>
      <c r="O13" s="230" t="str">
        <f>'[1]прил №4-мз'!O12</f>
        <v>44-ФЗ</v>
      </c>
      <c r="P13" s="230" t="str">
        <f>'[1]прил №4-мз'!P12</f>
        <v>самостоятельно</v>
      </c>
      <c r="Q13" s="155" t="s">
        <v>445</v>
      </c>
    </row>
    <row r="14" spans="1:17" ht="67.5">
      <c r="A14" s="155">
        <v>6</v>
      </c>
      <c r="B14" s="155" t="s">
        <v>379</v>
      </c>
      <c r="C14" s="155">
        <f>'[1]прил №4-мз'!C13</f>
        <v>4222003264</v>
      </c>
      <c r="D14" s="155" t="str">
        <f>'[1]прил №4-мз'!D13</f>
        <v>М13-02-016-00</v>
      </c>
      <c r="E14" s="155" t="str">
        <f>'[1]прил №4-мз'!E13</f>
        <v>МБДОУ Детский сад № 13</v>
      </c>
      <c r="F14" s="155">
        <f>'[1]прил №4-мз'!F13</f>
        <v>4222011402</v>
      </c>
      <c r="G14" s="155" t="str">
        <f>'[1]прил №4-мз'!G13</f>
        <v>652811, РФ, Кемеровская область, г. Осинники, ул. Революции, 11а</v>
      </c>
      <c r="H14" s="155" t="str">
        <f>'[1]прил №4-мз'!H13</f>
        <v>5-13-11</v>
      </c>
      <c r="I14" s="155" t="str">
        <f>'[1]прил №4-мз'!I13</f>
        <v>dkeysf-13@mail.ru</v>
      </c>
      <c r="J14" s="155" t="str">
        <f>'[1]прил №4-мз'!J13</f>
        <v>заведующий</v>
      </c>
      <c r="K14" s="155" t="str">
        <f>'[1]прил №4-мз'!K13</f>
        <v>Писарева Валентина Альбертовна</v>
      </c>
      <c r="L14" s="155" t="str">
        <f>'[1]прил №4-мз'!L13</f>
        <v>заведующий</v>
      </c>
      <c r="M14" s="155" t="str">
        <f>'[1]прил №4-мз'!M13</f>
        <v>Писарева Валентина Альбертовна</v>
      </c>
      <c r="N14" s="155" t="str">
        <f>'[1]прил №4-мз'!N13</f>
        <v>5-13-11</v>
      </c>
      <c r="O14" s="155" t="str">
        <f>'[1]прил №4-мз'!O13</f>
        <v>44-ФЗ</v>
      </c>
      <c r="P14" s="155" t="str">
        <f>'[1]прил №4-мз'!P13</f>
        <v>самостоятельно</v>
      </c>
      <c r="Q14" s="155" t="s">
        <v>446</v>
      </c>
    </row>
    <row r="15" spans="1:17" ht="67.5">
      <c r="A15" s="155">
        <v>7</v>
      </c>
      <c r="B15" s="155" t="s">
        <v>379</v>
      </c>
      <c r="C15" s="155">
        <f>'[1]прил №4-мз'!C14</f>
        <v>4222003264</v>
      </c>
      <c r="D15" s="155" t="str">
        <f>'[1]прил №4-мз'!D14</f>
        <v>М13-02-029-00</v>
      </c>
      <c r="E15" s="155" t="str">
        <f>'[1]прил №4-мз'!E14</f>
        <v>МБДОУ Детский сад № 19</v>
      </c>
      <c r="F15" s="155">
        <f>'[1]прил №4-мз'!F14</f>
        <v>4222005960</v>
      </c>
      <c r="G15" s="155" t="str">
        <f>'[1]прил №4-мз'!G14</f>
        <v>652810, РФ, Кемеровская область, г. Осинники, ул. Коммунистическая, 21</v>
      </c>
      <c r="H15" s="155" t="str">
        <f>'[1]прил №4-мз'!H14</f>
        <v>5-80-87</v>
      </c>
      <c r="I15" s="155" t="str">
        <f>'[1]прил №4-мз'!I14</f>
        <v>romashcka19@yandex.ru</v>
      </c>
      <c r="J15" s="155" t="str">
        <f>'[1]прил №4-мз'!J14</f>
        <v>заведующий</v>
      </c>
      <c r="K15" s="155" t="str">
        <f>'[1]прил №4-мз'!K14</f>
        <v>Татаринцева Ирина Николаевна</v>
      </c>
      <c r="L15" s="155" t="str">
        <f>'[1]прил №4-мз'!L14</f>
        <v>заведующий</v>
      </c>
      <c r="M15" s="155" t="str">
        <f>'[1]прил №4-мз'!M14</f>
        <v>Татаринцева Ирина Николаевна</v>
      </c>
      <c r="N15" s="155" t="str">
        <f>'[1]прил №4-мз'!N14</f>
        <v>5-80-87</v>
      </c>
      <c r="O15" s="155" t="str">
        <f>'[1]прил №4-мз'!O14</f>
        <v>44-ФЗ</v>
      </c>
      <c r="P15" s="155" t="str">
        <f>'[1]прил №4-мз'!P14</f>
        <v>самостоятельно</v>
      </c>
      <c r="Q15" s="155" t="s">
        <v>447</v>
      </c>
    </row>
    <row r="16" spans="1:17" ht="67.5">
      <c r="A16" s="155">
        <v>8</v>
      </c>
      <c r="B16" s="155" t="s">
        <v>379</v>
      </c>
      <c r="C16" s="155">
        <f>'[1]прил №4-мз'!C15</f>
        <v>4222003264</v>
      </c>
      <c r="D16" s="155" t="str">
        <f>'[1]прил №4-мз'!D15</f>
        <v>М13-02-030-00</v>
      </c>
      <c r="E16" s="155" t="str">
        <f>'[1]прил №4-мз'!E15</f>
        <v>МБДОУ Детский сад № 21</v>
      </c>
      <c r="F16" s="155">
        <f>'[1]прил №4-мз'!F15</f>
        <v>4222005896</v>
      </c>
      <c r="G16" s="155" t="str">
        <f>'[1]прил №4-мз'!G15</f>
        <v>652811, РФ, Кемеровская область, г. Осинники, ул. 50 лет Октября, 10-а</v>
      </c>
      <c r="H16" s="155" t="str">
        <f>'[1]прил №4-мз'!H15</f>
        <v>4-25-07</v>
      </c>
      <c r="I16" s="155" t="str">
        <f>'[1]прил №4-мз'!I15</f>
        <v>osinniki_ivuchka@mail.ru</v>
      </c>
      <c r="J16" s="155" t="str">
        <f>'[1]прил №4-мз'!J15</f>
        <v>заведующий</v>
      </c>
      <c r="K16" s="155" t="str">
        <f>'[1]прил №4-мз'!K15</f>
        <v>Перминова Татьяна Николаевна</v>
      </c>
      <c r="L16" s="155" t="str">
        <f>'[1]прил №4-мз'!L15</f>
        <v>заведующий</v>
      </c>
      <c r="M16" s="155" t="str">
        <f>'[1]прил №4-мз'!M15</f>
        <v>Перминова Татьяна Николаевна</v>
      </c>
      <c r="N16" s="155" t="str">
        <f>'[1]прил №4-мз'!N15</f>
        <v>4-25-07</v>
      </c>
      <c r="O16" s="155" t="str">
        <f>'[1]прил №4-мз'!O15</f>
        <v>44-ФЗ</v>
      </c>
      <c r="P16" s="155" t="str">
        <f>'[1]прил №4-мз'!P15</f>
        <v>самостоятельно</v>
      </c>
      <c r="Q16" s="155" t="s">
        <v>448</v>
      </c>
    </row>
    <row r="17" spans="1:17" ht="67.5">
      <c r="A17" s="155">
        <v>9</v>
      </c>
      <c r="B17" s="155" t="s">
        <v>379</v>
      </c>
      <c r="C17" s="155">
        <f>'[1]прил №4-мз'!C16</f>
        <v>4222003264</v>
      </c>
      <c r="D17" s="155" t="str">
        <f>'[1]прил №4-мз'!D16</f>
        <v>М13-02-009-00</v>
      </c>
      <c r="E17" s="155" t="str">
        <f>'[1]прил №4-мз'!E16</f>
        <v>МБДОУ Детский сад № 25</v>
      </c>
      <c r="F17" s="155">
        <f>'[1]прил №4-мз'!F16</f>
        <v>4222005945</v>
      </c>
      <c r="G17" s="155" t="str">
        <f>'[1]прил №4-мз'!G16</f>
        <v>652800, РФ, Кемеровская область, г. Осинники, ул. Студенческая, 4</v>
      </c>
      <c r="H17" s="155" t="str">
        <f>'[1]прил №4-мз'!H16</f>
        <v>5-22-95</v>
      </c>
      <c r="I17" s="155" t="str">
        <f>'[1]прил №4-мз'!I16</f>
        <v>zolotoy_p@mail.ru</v>
      </c>
      <c r="J17" s="155" t="str">
        <f>'[1]прил №4-мз'!J16</f>
        <v>заведующий</v>
      </c>
      <c r="K17" s="155" t="str">
        <f>'[1]прил №4-мз'!K16</f>
        <v>Бородина Вера Анатольевна</v>
      </c>
      <c r="L17" s="155" t="str">
        <f>'[1]прил №4-мз'!L16</f>
        <v>заведующий</v>
      </c>
      <c r="M17" s="155" t="str">
        <f>'[1]прил №4-мз'!M16</f>
        <v>Бородина Вера Анатольевна</v>
      </c>
      <c r="N17" s="155" t="str">
        <f>'[1]прил №4-мз'!N16</f>
        <v>5-22-95</v>
      </c>
      <c r="O17" s="155" t="str">
        <f>'[1]прил №4-мз'!O16</f>
        <v>44-ФЗ</v>
      </c>
      <c r="P17" s="155" t="str">
        <f>'[1]прил №4-мз'!P16</f>
        <v>самостоятельно</v>
      </c>
      <c r="Q17" s="155" t="s">
        <v>449</v>
      </c>
    </row>
    <row r="18" spans="1:17" ht="67.5">
      <c r="A18" s="155">
        <v>10</v>
      </c>
      <c r="B18" s="155" t="s">
        <v>379</v>
      </c>
      <c r="C18" s="155">
        <f>'[1]прил №4-мз'!C17</f>
        <v>4222003264</v>
      </c>
      <c r="D18" s="155" t="str">
        <f>'[1]прил №4-мз'!D17</f>
        <v>М13-02-013-00</v>
      </c>
      <c r="E18" s="155" t="str">
        <f>'[1]прил №4-мз'!E17</f>
        <v>МБДОУ Детский сад № 27</v>
      </c>
      <c r="F18" s="155">
        <f>'[1]прил №4-мз'!F17</f>
        <v>4222006579</v>
      </c>
      <c r="G18" s="155" t="str">
        <f>'[1]прил №4-мз'!G17</f>
        <v>652810, РФ, Кемеровская область, г. Осинники, ул. Дорожная, 23</v>
      </c>
      <c r="H18" s="155" t="str">
        <f>'[1]прил №4-мз'!H17</f>
        <v>5-87-73</v>
      </c>
      <c r="I18" s="155" t="str">
        <f>'[1]прил №4-мз'!I17</f>
        <v>topolekv27@mail.ru</v>
      </c>
      <c r="J18" s="155" t="str">
        <f>'[1]прил №4-мз'!J17</f>
        <v>заведующий</v>
      </c>
      <c r="K18" s="155" t="str">
        <f>'[1]прил №4-мз'!K17</f>
        <v>Мартасова Елена Леонидовна</v>
      </c>
      <c r="L18" s="155" t="str">
        <f>'[1]прил №4-мз'!L17</f>
        <v>заведующий</v>
      </c>
      <c r="M18" s="155" t="str">
        <f>'[1]прил №4-мз'!M17</f>
        <v>Мартасова Елена Леонидовна</v>
      </c>
      <c r="N18" s="155" t="str">
        <f>'[1]прил №4-мз'!N17</f>
        <v>5-87-73</v>
      </c>
      <c r="O18" s="155" t="str">
        <f>'[1]прил №4-мз'!O17</f>
        <v>44-ФЗ</v>
      </c>
      <c r="P18" s="155" t="str">
        <f>'[1]прил №4-мз'!P17</f>
        <v>самостоятельно</v>
      </c>
      <c r="Q18" s="155" t="s">
        <v>450</v>
      </c>
    </row>
    <row r="19" spans="1:17" ht="67.5">
      <c r="A19" s="155">
        <v>11</v>
      </c>
      <c r="B19" s="155" t="s">
        <v>379</v>
      </c>
      <c r="C19" s="155">
        <f>'[1]прил №4-мз'!C18</f>
        <v>4222003264</v>
      </c>
      <c r="D19" s="155" t="str">
        <f>'[1]прил №4-мз'!D18</f>
        <v>М13-02-033-00</v>
      </c>
      <c r="E19" s="155" t="str">
        <f>'[1]прил №4-мз'!E18</f>
        <v>МБДОУ Детский сад № 28</v>
      </c>
      <c r="F19" s="155">
        <f>'[1]прил №4-мз'!F18</f>
        <v>4222006191</v>
      </c>
      <c r="G19" s="155" t="str">
        <f>'[1]прил №4-мз'!G18</f>
        <v>652804, РФ, Кемеровская область, г. Осинники, ул. Ленина,70а</v>
      </c>
      <c r="H19" s="155" t="str">
        <f>'[1]прил №4-мз'!H18</f>
        <v>5-14-12</v>
      </c>
      <c r="I19" s="155" t="str">
        <f>'[1]прил №4-мз'!I18</f>
        <v>ds-28@bk.ru</v>
      </c>
      <c r="J19" s="155" t="str">
        <f>'[1]прил №4-мз'!J18</f>
        <v>заведующий</v>
      </c>
      <c r="K19" s="155" t="str">
        <f>'[1]прил №4-мз'!K18</f>
        <v>Кузнецова Анна Сергеевна</v>
      </c>
      <c r="L19" s="155" t="str">
        <f>'[1]прил №4-мз'!L18</f>
        <v>заведующий</v>
      </c>
      <c r="M19" s="155" t="str">
        <f>'[1]прил №4-мз'!M18</f>
        <v>Кузнецова Анна Сергеевна</v>
      </c>
      <c r="N19" s="155" t="str">
        <f>'[1]прил №4-мз'!N18</f>
        <v>5-14-12</v>
      </c>
      <c r="O19" s="155" t="str">
        <f>'[1]прил №4-мз'!O18</f>
        <v>44-ФЗ</v>
      </c>
      <c r="P19" s="155" t="str">
        <f>'[1]прил №4-мз'!P18</f>
        <v>самостоятельно</v>
      </c>
      <c r="Q19" s="155" t="s">
        <v>451</v>
      </c>
    </row>
    <row r="20" spans="1:17" ht="67.5">
      <c r="A20" s="155">
        <v>12</v>
      </c>
      <c r="B20" s="155" t="s">
        <v>379</v>
      </c>
      <c r="C20" s="155">
        <f>'[1]прил №4-мз'!C19</f>
        <v>4222003264</v>
      </c>
      <c r="D20" s="155" t="str">
        <f>'[1]прил №4-мз'!D19</f>
        <v>М13-02-006-0</v>
      </c>
      <c r="E20" s="155" t="str">
        <f>'[1]прил №4-мз'!E19</f>
        <v>МБДОУ Детский сад № 33</v>
      </c>
      <c r="F20" s="155">
        <f>'[1]прил №4-мз'!F19</f>
        <v>4222005840</v>
      </c>
      <c r="G20" s="155" t="str">
        <f>'[1]прил №4-мз'!G19</f>
        <v>652811, РФ, Кемеровская область, г. Осинники, ул. Студенческая, 16а</v>
      </c>
      <c r="H20" s="155" t="str">
        <f>'[1]прил №4-мз'!H19</f>
        <v>5-28-31</v>
      </c>
      <c r="I20" s="155" t="str">
        <f>'[1]прил №4-мз'!I19</f>
        <v>ds33-rosinka@mail.ru</v>
      </c>
      <c r="J20" s="155" t="str">
        <f>'[1]прил №4-мз'!J19</f>
        <v>заведующий</v>
      </c>
      <c r="K20" s="155" t="str">
        <f>'[1]прил №4-мз'!K19</f>
        <v>Герасимова Татьяна Викторовна</v>
      </c>
      <c r="L20" s="155" t="str">
        <f>'[1]прил №4-мз'!L19</f>
        <v>заведующий</v>
      </c>
      <c r="M20" s="155" t="str">
        <f>'[1]прил №4-мз'!M19</f>
        <v>Герасимова Татьяна Викторовна</v>
      </c>
      <c r="N20" s="155" t="str">
        <f>'[1]прил №4-мз'!N19</f>
        <v>5-28-31</v>
      </c>
      <c r="O20" s="155" t="str">
        <f>'[1]прил №4-мз'!O19</f>
        <v>44-ФЗ</v>
      </c>
      <c r="P20" s="155" t="str">
        <f>'[1]прил №4-мз'!P19</f>
        <v>самостоятельно</v>
      </c>
      <c r="Q20" s="155" t="s">
        <v>452</v>
      </c>
    </row>
    <row r="21" spans="1:17" ht="67.5">
      <c r="A21" s="155">
        <v>13</v>
      </c>
      <c r="B21" s="155" t="s">
        <v>379</v>
      </c>
      <c r="C21" s="155">
        <f>'[1]прил №4-мз'!C20</f>
        <v>4222003264</v>
      </c>
      <c r="D21" s="155" t="str">
        <f>'[1]прил №4-мз'!D20</f>
        <v>М13-02-010-00</v>
      </c>
      <c r="E21" s="155" t="str">
        <f>'[1]прил №4-мз'!E20</f>
        <v>МБДОУ Детский сад № 34</v>
      </c>
      <c r="F21" s="155">
        <f>'[1]прил №4-мз'!F20</f>
        <v>4222006201</v>
      </c>
      <c r="G21" s="155" t="str">
        <f>'[1]прил №4-мз'!G20</f>
        <v>652811, РФ, Кемеровская область, г. Осинники, ул. 50 лет Октября, 4а</v>
      </c>
      <c r="H21" s="155" t="str">
        <f>'[1]прил №4-мз'!H20</f>
        <v>4-40-50</v>
      </c>
      <c r="I21" s="155" t="str">
        <f>'[1]прил №4-мз'!I20</f>
        <v>shapka034@mail.ru</v>
      </c>
      <c r="J21" s="155" t="str">
        <f>'[1]прил №4-мз'!J20</f>
        <v>заведующий</v>
      </c>
      <c r="K21" s="155" t="str">
        <f>'[1]прил №4-мз'!K20</f>
        <v>Белоусова Любовь Васильевна</v>
      </c>
      <c r="L21" s="155" t="str">
        <f>'[1]прил №4-мз'!L20</f>
        <v>заведующий</v>
      </c>
      <c r="M21" s="155" t="str">
        <f>'[1]прил №4-мз'!M20</f>
        <v>Белоусова Любовь Васильевна</v>
      </c>
      <c r="N21" s="155" t="str">
        <f>'[1]прил №4-мз'!N20</f>
        <v>4-40-50</v>
      </c>
      <c r="O21" s="155" t="str">
        <f>'[1]прил №4-мз'!O20</f>
        <v>44-ФЗ</v>
      </c>
      <c r="P21" s="155" t="str">
        <f>'[1]прил №4-мз'!P20</f>
        <v>самостоятельно</v>
      </c>
      <c r="Q21" s="155" t="s">
        <v>453</v>
      </c>
    </row>
    <row r="22" spans="1:17" ht="67.5">
      <c r="A22" s="155">
        <v>14</v>
      </c>
      <c r="B22" s="155" t="s">
        <v>379</v>
      </c>
      <c r="C22" s="155">
        <f>'[1]прил №4-мз'!C21</f>
        <v>4222003264</v>
      </c>
      <c r="D22" s="155" t="str">
        <f>'[1]прил №4-мз'!D21</f>
        <v>М13-02-017-00</v>
      </c>
      <c r="E22" s="155" t="str">
        <f>'[1]прил №4-мз'!E21</f>
        <v>МБДОУ Детский сад № 35</v>
      </c>
      <c r="F22" s="155">
        <f>'[1]прил №4-мз'!F21</f>
        <v>4222012290</v>
      </c>
      <c r="G22" s="155" t="str">
        <f>'[1]прил №4-мз'!G21</f>
        <v>652811, РФ, Кемеровская область, г. Осинники, ул. 50 лет Октября, 6а</v>
      </c>
      <c r="H22" s="155" t="str">
        <f>'[1]прил №4-мз'!H21</f>
        <v>4-22-21</v>
      </c>
      <c r="I22" s="155" t="str">
        <f>'[1]прил №4-мз'!I21</f>
        <v>mdou35@bk.ru</v>
      </c>
      <c r="J22" s="155" t="str">
        <f>'[1]прил №4-мз'!J21</f>
        <v>заведующий</v>
      </c>
      <c r="K22" s="155" t="str">
        <f>'[1]прил №4-мз'!K21</f>
        <v>Попова Наталья Николаевна</v>
      </c>
      <c r="L22" s="155" t="str">
        <f>'[1]прил №4-мз'!L21</f>
        <v>заведующий</v>
      </c>
      <c r="M22" s="155" t="str">
        <f>'[1]прил №4-мз'!M21</f>
        <v>Попова Наталья Николаевна</v>
      </c>
      <c r="N22" s="155" t="str">
        <f>'[1]прил №4-мз'!N21</f>
        <v>4-22-21</v>
      </c>
      <c r="O22" s="155" t="str">
        <f>'[1]прил №4-мз'!O21</f>
        <v>44-ФЗ</v>
      </c>
      <c r="P22" s="155" t="str">
        <f>'[1]прил №4-мз'!P21</f>
        <v>самостоятельно</v>
      </c>
      <c r="Q22" s="155" t="s">
        <v>454</v>
      </c>
    </row>
    <row r="23" spans="1:17" ht="67.5">
      <c r="A23" s="155">
        <v>15</v>
      </c>
      <c r="B23" s="155" t="s">
        <v>379</v>
      </c>
      <c r="C23" s="155">
        <f>'[1]прил №4-мз'!C22</f>
        <v>4222003264</v>
      </c>
      <c r="D23" s="155" t="str">
        <f>'[1]прил №4-мз'!D22</f>
        <v>М13-02-014-00</v>
      </c>
      <c r="E23" s="155" t="str">
        <f>'[1]прил №4-мз'!E22</f>
        <v>МБДОУ Детский сад № 36</v>
      </c>
      <c r="F23" s="155">
        <f>'[1]прил №4-мз'!F22</f>
        <v>4222006593</v>
      </c>
      <c r="G23" s="155" t="str">
        <f>'[1]прил №4-мз'!G22</f>
        <v>652811, РФ, Кемеровская область, г. Осинники, ул. Победы, 30</v>
      </c>
      <c r="H23" s="155" t="str">
        <f>'[1]прил №4-мз'!H22</f>
        <v>4-26-20</v>
      </c>
      <c r="I23" s="155" t="str">
        <f>'[1]прил №4-мз'!I22</f>
        <v>topolek_36@list.ru</v>
      </c>
      <c r="J23" s="155" t="str">
        <f>'[1]прил №4-мз'!J22</f>
        <v>заведующий</v>
      </c>
      <c r="K23" s="155" t="str">
        <f>'[1]прил №4-мз'!K22</f>
        <v>Яук Ольга Ивановна</v>
      </c>
      <c r="L23" s="155" t="str">
        <f>'[1]прил №4-мз'!L22</f>
        <v>заведующий</v>
      </c>
      <c r="M23" s="155" t="str">
        <f>'[1]прил №4-мз'!M22</f>
        <v>Яук Ольга Ивановна</v>
      </c>
      <c r="N23" s="155" t="str">
        <f>'[1]прил №4-мз'!N22</f>
        <v>4-26-20</v>
      </c>
      <c r="O23" s="155" t="str">
        <f>'[1]прил №4-мз'!O22</f>
        <v>44-ФЗ</v>
      </c>
      <c r="P23" s="155" t="str">
        <f>'[1]прил №4-мз'!P22</f>
        <v>самостоятельно</v>
      </c>
      <c r="Q23" s="155" t="s">
        <v>455</v>
      </c>
    </row>
    <row r="24" spans="1:17" ht="67.5">
      <c r="A24" s="155">
        <v>16</v>
      </c>
      <c r="B24" s="155" t="s">
        <v>379</v>
      </c>
      <c r="C24" s="155">
        <f>'[1]прил №4-мз'!C23</f>
        <v>4222003264</v>
      </c>
      <c r="D24" s="155" t="str">
        <f>'[1]прил №4-мз'!D23</f>
        <v>М13-02-005-00</v>
      </c>
      <c r="E24" s="155" t="str">
        <f>'[1]прил №4-мз'!E23</f>
        <v>МБДОУ Детский сад № 39</v>
      </c>
      <c r="F24" s="155">
        <f>'[1]прил №4-мз'!F23</f>
        <v>4222005529</v>
      </c>
      <c r="G24" s="155" t="str">
        <f>'[1]прил №4-мз'!G23</f>
        <v>652811, РФ, Кемеровская область, г. Осинники, ул. Революции, 25а</v>
      </c>
      <c r="H24" s="155" t="str">
        <f>'[1]прил №4-мз'!H23</f>
        <v>4-52-34</v>
      </c>
      <c r="I24" s="155" t="str">
        <f>'[1]прил №4-мз'!I23</f>
        <v>mdou39@bk.ru</v>
      </c>
      <c r="J24" s="155" t="str">
        <f>'[1]прил №4-мз'!J23</f>
        <v>заведующий</v>
      </c>
      <c r="K24" s="155" t="str">
        <f>'[1]прил №4-мз'!K23</f>
        <v>Милкина Наталия Сергеевна</v>
      </c>
      <c r="L24" s="155" t="str">
        <f>'[1]прил №4-мз'!L23</f>
        <v>заведующий</v>
      </c>
      <c r="M24" s="155" t="str">
        <f>'[1]прил №4-мз'!M23</f>
        <v>Милкина Наталия Сергеевна</v>
      </c>
      <c r="N24" s="155" t="str">
        <f>'[1]прил №4-мз'!N23</f>
        <v>4-52-34</v>
      </c>
      <c r="O24" s="155" t="str">
        <f>'[1]прил №4-мз'!O23</f>
        <v>44-ФЗ</v>
      </c>
      <c r="P24" s="155" t="str">
        <f>'[1]прил №4-мз'!P23</f>
        <v>самостоятельно</v>
      </c>
      <c r="Q24" s="155" t="s">
        <v>456</v>
      </c>
    </row>
    <row r="25" spans="1:17" ht="67.5">
      <c r="A25" s="155">
        <v>17</v>
      </c>
      <c r="B25" s="155" t="s">
        <v>379</v>
      </c>
      <c r="C25" s="155">
        <f>'[1]прил №4-мз'!C24</f>
        <v>4222003264</v>
      </c>
      <c r="D25" s="155" t="str">
        <f>'[1]прил №4-мз'!D24</f>
        <v>М13-02-031-00</v>
      </c>
      <c r="E25" s="155" t="str">
        <f>'[1]прил №4-мз'!E24</f>
        <v>МБДОУ Детский сад № 40</v>
      </c>
      <c r="F25" s="155">
        <f>'[1]прил №4-мз'!F24</f>
        <v>4222005511</v>
      </c>
      <c r="G25" s="155" t="str">
        <f>'[1]прил №4-мз'!G24</f>
        <v>652815, РФ, Кемеровская область, г. Осинники, ул.50 лет Октября, 25</v>
      </c>
      <c r="H25" s="155" t="str">
        <f>'[1]прил №4-мз'!H24</f>
        <v>4-59-19</v>
      </c>
      <c r="I25" s="155" t="str">
        <f>'[1]прил №4-мз'!I24</f>
        <v>detskijsad40.podsnezhnick@yandex.ru</v>
      </c>
      <c r="J25" s="155" t="str">
        <f>'[1]прил №4-мз'!J24</f>
        <v>заведующий</v>
      </c>
      <c r="K25" s="155" t="str">
        <f>'[1]прил №4-мз'!K24</f>
        <v>Килина Юлия Владимировна</v>
      </c>
      <c r="L25" s="155" t="str">
        <f>'[1]прил №4-мз'!L24</f>
        <v>заведующий</v>
      </c>
      <c r="M25" s="155" t="str">
        <f>'[1]прил №4-мз'!M24</f>
        <v>Килина Юлия Владимировна</v>
      </c>
      <c r="N25" s="155" t="str">
        <f>'[1]прил №4-мз'!N24</f>
        <v>4-59-19</v>
      </c>
      <c r="O25" s="155" t="str">
        <f>'[1]прил №4-мз'!O24</f>
        <v>44-ФЗ</v>
      </c>
      <c r="P25" s="155" t="str">
        <f>'[1]прил №4-мз'!P24</f>
        <v>самостоятельно</v>
      </c>
      <c r="Q25" s="155" t="s">
        <v>457</v>
      </c>
    </row>
    <row r="26" spans="1:17" ht="67.5">
      <c r="A26" s="155">
        <v>18</v>
      </c>
      <c r="B26" s="155" t="s">
        <v>379</v>
      </c>
      <c r="C26" s="155">
        <f>'[1]прил №4-мз'!C25</f>
        <v>4222003264</v>
      </c>
      <c r="D26" s="155" t="str">
        <f>'[1]прил №4-мз'!D25</f>
        <v>М13-02-032-00</v>
      </c>
      <c r="E26" s="155" t="str">
        <f>'[1]прил №4-мз'!E25</f>
        <v>МБОУ "ООШ № 3"</v>
      </c>
      <c r="F26" s="155">
        <f>'[1]прил №4-мз'!F25</f>
        <v>4222005423</v>
      </c>
      <c r="G26" s="155" t="str">
        <f>'[1]прил №4-мз'!G25</f>
        <v>652810, РФ, Кемеровская область, г. Осинники, ул. Гагарина,7</v>
      </c>
      <c r="H26" s="155" t="str">
        <f>'[1]прил №4-мз'!H25</f>
        <v>5-29-52</v>
      </c>
      <c r="I26" s="155" t="str">
        <f>'[1]прил №4-мз'!I25</f>
        <v>osinshcool3@mail.ru</v>
      </c>
      <c r="J26" s="155" t="str">
        <f>'[1]прил №4-мз'!J25</f>
        <v>директор</v>
      </c>
      <c r="K26" s="155" t="str">
        <f>'[1]прил №4-мз'!K25</f>
        <v>Дунина Галина Сергеевна</v>
      </c>
      <c r="L26" s="155" t="str">
        <f>'[1]прил №4-мз'!L25</f>
        <v>директор</v>
      </c>
      <c r="M26" s="155" t="str">
        <f>'[1]прил №4-мз'!M25</f>
        <v>Дунина Галина Сергеевна</v>
      </c>
      <c r="N26" s="155" t="str">
        <f>'[1]прил №4-мз'!N25</f>
        <v>5-29-52</v>
      </c>
      <c r="O26" s="155" t="str">
        <f>'[1]прил №4-мз'!O25</f>
        <v>44-ФЗ</v>
      </c>
      <c r="P26" s="155" t="str">
        <f>'[1]прил №4-мз'!P25</f>
        <v>самостоятельно</v>
      </c>
      <c r="Q26" s="155" t="s">
        <v>458</v>
      </c>
    </row>
    <row r="27" spans="1:17" ht="67.5">
      <c r="A27" s="155">
        <v>19</v>
      </c>
      <c r="B27" s="155" t="s">
        <v>379</v>
      </c>
      <c r="C27" s="155">
        <f>'[1]прил №4-мз'!C26</f>
        <v>4222003264</v>
      </c>
      <c r="D27" s="155" t="str">
        <f>'[1]прил №4-мз'!D26</f>
        <v>М13-02-034-00</v>
      </c>
      <c r="E27" s="155" t="str">
        <f>'[1]прил №4-мз'!E26</f>
        <v>МБОУ "ООШ № 13"</v>
      </c>
      <c r="F27" s="155">
        <f>'[1]прил №4-мз'!F26</f>
        <v>4222005568</v>
      </c>
      <c r="G27" s="155" t="str">
        <f>'[1]прил №4-мз'!G26</f>
        <v>652804, РФ, Кемеровская область,  г. Осинники, ул. Куйбышева,7</v>
      </c>
      <c r="H27" s="155" t="str">
        <f>'[1]прил №4-мз'!H26</f>
        <v>5-21-60</v>
      </c>
      <c r="I27" s="155" t="str">
        <f>'[1]прил №4-мз'!I26</f>
        <v>13school-osin@mail.ru</v>
      </c>
      <c r="J27" s="155" t="str">
        <f>'[1]прил №4-мз'!J26</f>
        <v>директор</v>
      </c>
      <c r="K27" s="155" t="str">
        <f>'[1]прил №4-мз'!K26</f>
        <v>Дудова Татьяна Александровна</v>
      </c>
      <c r="L27" s="155" t="str">
        <f>'[1]прил №4-мз'!L26</f>
        <v>директор</v>
      </c>
      <c r="M27" s="155" t="str">
        <f>'[1]прил №4-мз'!M26</f>
        <v>Дудова Татьяна Александровна</v>
      </c>
      <c r="N27" s="155" t="str">
        <f>'[1]прил №4-мз'!N26</f>
        <v>5-21-60</v>
      </c>
      <c r="O27" s="155" t="str">
        <f>'[1]прил №4-мз'!O26</f>
        <v>44-ФЗ</v>
      </c>
      <c r="P27" s="155" t="str">
        <f>'[1]прил №4-мз'!P26</f>
        <v>самостоятельно</v>
      </c>
      <c r="Q27" s="155" t="s">
        <v>459</v>
      </c>
    </row>
    <row r="28" spans="1:17" ht="67.5">
      <c r="A28" s="155">
        <v>20</v>
      </c>
      <c r="B28" s="155" t="s">
        <v>379</v>
      </c>
      <c r="C28" s="230">
        <f>'[1]прил №4-мз'!C27</f>
        <v>4222003264</v>
      </c>
      <c r="D28" s="230" t="str">
        <f>'[1]прил №4-мз'!D27</f>
        <v>М13-02-003-00</v>
      </c>
      <c r="E28" s="230" t="str">
        <f>'[1]прил №4-мз'!E27</f>
        <v>МБОУ "СОШ № 16"</v>
      </c>
      <c r="F28" s="230">
        <f>'[1]прил №4-мз'!F27</f>
        <v>4222005416</v>
      </c>
      <c r="G28" s="230" t="str">
        <f>'[1]прил №4-мз'!G27</f>
        <v>652807, РФ, Кемеровская область,  г. Осинники, ул. Заречная, 15</v>
      </c>
      <c r="H28" s="230" t="str">
        <f>'[1]прил №4-мз'!H27</f>
        <v>5-32-01</v>
      </c>
      <c r="I28" s="230" t="str">
        <f>'[1]прил №4-мз'!I27</f>
        <v>skola16@mail.ru</v>
      </c>
      <c r="J28" s="230" t="str">
        <f>'[1]прил №4-мз'!J27</f>
        <v>директор</v>
      </c>
      <c r="K28" s="230" t="str">
        <f>'[1]прил №4-мз'!K27</f>
        <v>Тымченко Эмма Михацйловна</v>
      </c>
      <c r="L28" s="230" t="str">
        <f>'[1]прил №4-мз'!L27</f>
        <v>директор</v>
      </c>
      <c r="M28" s="230" t="str">
        <f>'[1]прил №4-мз'!M27</f>
        <v>Тымченко Эмма Михацйловна</v>
      </c>
      <c r="N28" s="230" t="str">
        <f>'[1]прил №4-мз'!N27</f>
        <v>5-32-01</v>
      </c>
      <c r="O28" s="230" t="str">
        <f>'[1]прил №4-мз'!O27</f>
        <v>44-ФЗ</v>
      </c>
      <c r="P28" s="230" t="str">
        <f>'[1]прил №4-мз'!P27</f>
        <v>самостоятельно</v>
      </c>
      <c r="Q28" s="155" t="s">
        <v>460</v>
      </c>
    </row>
    <row r="29" spans="1:17" ht="67.5">
      <c r="A29" s="155">
        <v>21</v>
      </c>
      <c r="B29" s="155" t="s">
        <v>379</v>
      </c>
      <c r="C29" s="230">
        <f>'[1]прил №4-мз'!C28</f>
        <v>4222003264</v>
      </c>
      <c r="D29" s="230" t="str">
        <f>'[1]прил №4-мз'!D28</f>
        <v>М13-02-004-00</v>
      </c>
      <c r="E29" s="230" t="str">
        <f>'[1]прил №4-мз'!E28</f>
        <v>МБОУ "ООШ № 21"</v>
      </c>
      <c r="F29" s="230">
        <f>'[1]прил №4-мз'!F28</f>
        <v>4222005487</v>
      </c>
      <c r="G29" s="230" t="str">
        <f>'[1]прил №4-мз'!G28</f>
        <v>652805, РФ, Кемеровская область, г. Осинники, ул. Вокзальная, 13</v>
      </c>
      <c r="H29" s="230" t="str">
        <f>'[1]прил №4-мз'!H28</f>
        <v>5-29-21</v>
      </c>
      <c r="I29" s="230" t="str">
        <f>'[1]прил №4-мз'!I28</f>
        <v>irjkf-ljv@mail.ru</v>
      </c>
      <c r="J29" s="230" t="str">
        <f>'[1]прил №4-мз'!J28</f>
        <v>директор</v>
      </c>
      <c r="K29" s="230" t="str">
        <f>'[1]прил №4-мз'!K28</f>
        <v>Бочкарева Альбина Анатольевна</v>
      </c>
      <c r="L29" s="230" t="str">
        <f>'[1]прил №4-мз'!L28</f>
        <v>директор</v>
      </c>
      <c r="M29" s="230" t="str">
        <f>'[1]прил №4-мз'!M28</f>
        <v>Бочкарева Альбина Анатольевна</v>
      </c>
      <c r="N29" s="230" t="str">
        <f>'[1]прил №4-мз'!N28</f>
        <v>5-29-21</v>
      </c>
      <c r="O29" s="230" t="str">
        <f>'[1]прил №4-мз'!O28</f>
        <v>44-ФЗ</v>
      </c>
      <c r="P29" s="230" t="str">
        <f>'[1]прил №4-мз'!P28</f>
        <v>самостоятельно</v>
      </c>
      <c r="Q29" s="155" t="s">
        <v>461</v>
      </c>
    </row>
    <row r="30" spans="1:17" ht="67.5">
      <c r="A30" s="155">
        <v>22</v>
      </c>
      <c r="B30" s="155" t="s">
        <v>379</v>
      </c>
      <c r="C30" s="230">
        <f>'[1]прил №4-мз'!C29</f>
        <v>4222003264</v>
      </c>
      <c r="D30" s="230" t="str">
        <f>'[1]прил №4-мз'!D29</f>
        <v>М13-02-035-00</v>
      </c>
      <c r="E30" s="230" t="str">
        <f>'[1]прил №4-мз'!E29</f>
        <v>МБОУ "ООШ № 33"</v>
      </c>
      <c r="F30" s="230">
        <f>'[1]прил №4-мз'!F29</f>
        <v>4222012050</v>
      </c>
      <c r="G30" s="230" t="str">
        <f>'[1]прил №4-мз'!G29</f>
        <v>652810, РФ, Кемеровская область, г. Осинники, ул. Коммунистическая, 2а</v>
      </c>
      <c r="H30" s="230" t="str">
        <f>'[1]прил №4-мз'!H29</f>
        <v>5-86-37</v>
      </c>
      <c r="I30" s="230" t="str">
        <f>'[1]прил №4-мз'!I29</f>
        <v>osschool33@gmail.com</v>
      </c>
      <c r="J30" s="230" t="str">
        <f>'[1]прил №4-мз'!J29</f>
        <v>директор</v>
      </c>
      <c r="K30" s="230" t="str">
        <f>'[1]прил №4-мз'!K29</f>
        <v>Быков Сергей Александрович</v>
      </c>
      <c r="L30" s="230" t="str">
        <f>'[1]прил №4-мз'!L29</f>
        <v>директор</v>
      </c>
      <c r="M30" s="230" t="str">
        <f>'[1]прил №4-мз'!M29</f>
        <v>Быков Сергей Александрович</v>
      </c>
      <c r="N30" s="230" t="str">
        <f>'[1]прил №4-мз'!N29</f>
        <v>5-86-37</v>
      </c>
      <c r="O30" s="230" t="str">
        <f>'[1]прил №4-мз'!O29</f>
        <v>44-ФЗ</v>
      </c>
      <c r="P30" s="230" t="str">
        <f>'[1]прил №4-мз'!P29</f>
        <v>самостоятельно</v>
      </c>
      <c r="Q30" s="155" t="s">
        <v>462</v>
      </c>
    </row>
    <row r="31" spans="1:17" ht="67.5">
      <c r="A31" s="155">
        <v>23</v>
      </c>
      <c r="B31" s="155" t="s">
        <v>379</v>
      </c>
      <c r="C31" s="230">
        <f>'[1]прил №4-мз'!C30</f>
        <v>4222003264</v>
      </c>
      <c r="D31" s="230" t="str">
        <f>'[1]прил №4-мз'!D30</f>
        <v>М13-02-007-00</v>
      </c>
      <c r="E31" s="230" t="str">
        <f>'[1]прил №4-мз'!E30</f>
        <v>МБУДО СЮТ</v>
      </c>
      <c r="F31" s="230">
        <f>'[1]прил №4-мз'!F30</f>
        <v>4222005857</v>
      </c>
      <c r="G31" s="230" t="str">
        <f>'[1]прил №4-мз'!G30</f>
        <v>652811, РФ, Кемеровская область, г. Осинники, ул. Победы, 18</v>
      </c>
      <c r="H31" s="230" t="str">
        <f>'[1]прил №4-мз'!H30</f>
        <v>4-24-31</v>
      </c>
      <c r="I31" s="230" t="str">
        <f>'[1]прил №4-мз'!I30</f>
        <v>osinniki-tehnik@yandex.ru</v>
      </c>
      <c r="J31" s="230" t="str">
        <f>'[1]прил №4-мз'!J30</f>
        <v>директор</v>
      </c>
      <c r="K31" s="230" t="str">
        <f>'[1]прил №4-мз'!K30</f>
        <v>Вагина Надежда Валерьевна</v>
      </c>
      <c r="L31" s="230" t="str">
        <f>'[1]прил №4-мз'!L30</f>
        <v>директор</v>
      </c>
      <c r="M31" s="230" t="str">
        <f>'[1]прил №4-мз'!M30</f>
        <v>Вагина Надежда Валерьевна</v>
      </c>
      <c r="N31" s="230" t="str">
        <f>'[1]прил №4-мз'!N30</f>
        <v>4-24-31</v>
      </c>
      <c r="O31" s="230" t="str">
        <f>'[1]прил №4-мз'!O30</f>
        <v>44-ФЗ</v>
      </c>
      <c r="P31" s="230" t="str">
        <f>'[1]прил №4-мз'!P30</f>
        <v>самостоятельно</v>
      </c>
      <c r="Q31" s="155" t="s">
        <v>463</v>
      </c>
    </row>
    <row r="32" spans="1:17" ht="67.5">
      <c r="A32" s="155">
        <v>24</v>
      </c>
      <c r="B32" s="155" t="s">
        <v>379</v>
      </c>
      <c r="C32" s="230">
        <f>'[1]прил №4-мз'!C31</f>
        <v>4222003264</v>
      </c>
      <c r="D32" s="230" t="str">
        <f>'[1]прил №4-мз'!D31</f>
        <v>М13-05-015-00</v>
      </c>
      <c r="E32" s="230" t="str">
        <f>'[1]прил №4-мз'!E31</f>
        <v>МБУДО ДДТ</v>
      </c>
      <c r="F32" s="230">
        <f>'[1]прил №4-мз'!F31</f>
        <v>4222005818</v>
      </c>
      <c r="G32" s="230" t="str">
        <f>'[1]прил №4-мз'!G31</f>
        <v>652800, РФ, Кемеровская область, г. Осинники, ул. Кирова, 27</v>
      </c>
      <c r="H32" s="230" t="str">
        <f>'[1]прил №4-мз'!H31</f>
        <v>5-23-94</v>
      </c>
      <c r="I32" s="230" t="str">
        <f>'[1]прил №4-мз'!I31</f>
        <v>ddtosinniki@inbox.ru</v>
      </c>
      <c r="J32" s="230" t="s">
        <v>381</v>
      </c>
      <c r="K32" s="230" t="s">
        <v>382</v>
      </c>
      <c r="L32" s="230" t="s">
        <v>381</v>
      </c>
      <c r="M32" s="230" t="s">
        <v>382</v>
      </c>
      <c r="N32" s="230" t="str">
        <f>'[1]прил №4-мз'!N31</f>
        <v>5-23-94</v>
      </c>
      <c r="O32" s="230" t="str">
        <f>'[1]прил №4-мз'!O31</f>
        <v>44-ФЗ</v>
      </c>
      <c r="P32" s="230" t="str">
        <f>'[1]прил №4-мз'!P31</f>
        <v>самостоятельно</v>
      </c>
      <c r="Q32" s="155" t="s">
        <v>464</v>
      </c>
    </row>
    <row r="33" spans="1:17" ht="67.5">
      <c r="A33" s="155">
        <v>25</v>
      </c>
      <c r="B33" s="155" t="s">
        <v>379</v>
      </c>
      <c r="C33" s="230">
        <f>'[1]прил №4-мз'!C32</f>
        <v>4222003264</v>
      </c>
      <c r="D33" s="230" t="str">
        <f>'[1]прил №4-мз'!D32</f>
        <v>М13-08-003-00</v>
      </c>
      <c r="E33" s="230" t="str">
        <f>'[1]прил №4-мз'!E32</f>
        <v>МБУДО ДЮСШ</v>
      </c>
      <c r="F33" s="230">
        <f>'[1]прил №4-мз'!F32</f>
        <v>4222006064</v>
      </c>
      <c r="G33" s="230" t="str">
        <f>'[1]прил №4-мз'!G32</f>
        <v>652800, РФ, Кемеровская область, г. Осинники</v>
      </c>
      <c r="H33" s="230" t="str">
        <f>'[1]прил №4-мз'!H32</f>
        <v>5-25-08</v>
      </c>
      <c r="I33" s="230" t="str">
        <f>'[1]прил №4-мз'!I32</f>
        <v>osindush@yandex.ru</v>
      </c>
      <c r="J33" s="230" t="s">
        <v>381</v>
      </c>
      <c r="K33" s="230" t="s">
        <v>382</v>
      </c>
      <c r="L33" s="230" t="str">
        <f>J33</f>
        <v>ВРИО директора</v>
      </c>
      <c r="M33" s="230" t="str">
        <f>K33</f>
        <v>Борисова Наталья Сергеевна</v>
      </c>
      <c r="N33" s="230" t="str">
        <f>'[1]прил №4-мз'!N32</f>
        <v>5-25-08</v>
      </c>
      <c r="O33" s="230" t="str">
        <f>'[1]прил №4-мз'!O32</f>
        <v>44-ФЗ</v>
      </c>
      <c r="P33" s="230" t="str">
        <f>'[1]прил №4-мз'!P32</f>
        <v>самостоятельно</v>
      </c>
      <c r="Q33" s="155" t="s">
        <v>465</v>
      </c>
    </row>
    <row r="34" spans="1:17" ht="67.5">
      <c r="A34" s="155">
        <v>26</v>
      </c>
      <c r="B34" s="207" t="s">
        <v>391</v>
      </c>
      <c r="C34" s="235" t="s">
        <v>392</v>
      </c>
      <c r="D34" s="155" t="s">
        <v>401</v>
      </c>
      <c r="E34" s="207" t="s">
        <v>393</v>
      </c>
      <c r="F34" s="207">
        <v>4222003112</v>
      </c>
      <c r="G34" s="207" t="s">
        <v>394</v>
      </c>
      <c r="H34" s="207" t="s">
        <v>395</v>
      </c>
      <c r="I34" s="236" t="s">
        <v>396</v>
      </c>
      <c r="J34" s="207" t="s">
        <v>397</v>
      </c>
      <c r="K34" s="207" t="s">
        <v>398</v>
      </c>
      <c r="L34" s="237" t="s">
        <v>399</v>
      </c>
      <c r="M34" s="207" t="s">
        <v>400</v>
      </c>
      <c r="N34" s="207" t="s">
        <v>395</v>
      </c>
      <c r="O34" s="155" t="s">
        <v>311</v>
      </c>
      <c r="P34" s="155" t="s">
        <v>312</v>
      </c>
      <c r="Q34" s="155" t="s">
        <v>466</v>
      </c>
    </row>
    <row r="35" spans="1:17" ht="67.5">
      <c r="A35" s="155">
        <v>27</v>
      </c>
      <c r="B35" s="207" t="s">
        <v>391</v>
      </c>
      <c r="C35" s="235" t="s">
        <v>403</v>
      </c>
      <c r="D35" s="241" t="s">
        <v>412</v>
      </c>
      <c r="E35" s="207" t="s">
        <v>404</v>
      </c>
      <c r="F35" s="155">
        <v>4222003585</v>
      </c>
      <c r="G35" s="239" t="s">
        <v>405</v>
      </c>
      <c r="H35" s="239" t="s">
        <v>406</v>
      </c>
      <c r="I35" s="240" t="s">
        <v>407</v>
      </c>
      <c r="J35" s="239" t="s">
        <v>408</v>
      </c>
      <c r="K35" s="239" t="s">
        <v>413</v>
      </c>
      <c r="L35" s="239" t="s">
        <v>409</v>
      </c>
      <c r="M35" s="239" t="s">
        <v>411</v>
      </c>
      <c r="N35" s="239" t="s">
        <v>410</v>
      </c>
      <c r="O35" s="155" t="s">
        <v>311</v>
      </c>
      <c r="P35" s="239" t="s">
        <v>312</v>
      </c>
      <c r="Q35" s="155" t="s">
        <v>467</v>
      </c>
    </row>
    <row r="36" spans="1:17" ht="67.5">
      <c r="A36" s="155">
        <v>28</v>
      </c>
      <c r="B36" s="207" t="s">
        <v>391</v>
      </c>
      <c r="C36" s="235" t="s">
        <v>415</v>
      </c>
      <c r="D36" s="155" t="s">
        <v>416</v>
      </c>
      <c r="E36" s="155" t="s">
        <v>422</v>
      </c>
      <c r="F36" s="155">
        <v>4222003666</v>
      </c>
      <c r="G36" s="155" t="s">
        <v>417</v>
      </c>
      <c r="H36" s="155" t="s">
        <v>418</v>
      </c>
      <c r="I36" s="155" t="s">
        <v>419</v>
      </c>
      <c r="J36" s="155" t="s">
        <v>397</v>
      </c>
      <c r="K36" s="155" t="s">
        <v>423</v>
      </c>
      <c r="L36" s="155" t="s">
        <v>420</v>
      </c>
      <c r="M36" s="155" t="s">
        <v>424</v>
      </c>
      <c r="N36" s="155" t="s">
        <v>421</v>
      </c>
      <c r="O36" s="155" t="s">
        <v>311</v>
      </c>
      <c r="P36" s="155" t="s">
        <v>312</v>
      </c>
      <c r="Q36" s="155" t="s">
        <v>468</v>
      </c>
    </row>
    <row r="37" spans="1:17" ht="67.5">
      <c r="A37" s="155">
        <v>29</v>
      </c>
      <c r="B37" s="207" t="s">
        <v>391</v>
      </c>
      <c r="C37" s="235" t="s">
        <v>434</v>
      </c>
      <c r="D37" s="39" t="s">
        <v>426</v>
      </c>
      <c r="E37" s="244" t="s">
        <v>427</v>
      </c>
      <c r="F37" s="244">
        <v>4222012170</v>
      </c>
      <c r="G37" s="244" t="s">
        <v>428</v>
      </c>
      <c r="H37" s="244" t="s">
        <v>429</v>
      </c>
      <c r="I37" s="245" t="s">
        <v>430</v>
      </c>
      <c r="J37" s="244" t="s">
        <v>397</v>
      </c>
      <c r="K37" s="244" t="s">
        <v>431</v>
      </c>
      <c r="L37" s="244" t="s">
        <v>432</v>
      </c>
      <c r="M37" s="244" t="s">
        <v>433</v>
      </c>
      <c r="N37" s="244">
        <v>51545</v>
      </c>
      <c r="O37" s="155" t="s">
        <v>311</v>
      </c>
      <c r="P37" s="244" t="s">
        <v>312</v>
      </c>
      <c r="Q37" s="155" t="s">
        <v>469</v>
      </c>
    </row>
    <row r="38" spans="1:17" ht="56.25">
      <c r="A38" s="155">
        <v>30</v>
      </c>
      <c r="B38" s="244" t="s">
        <v>437</v>
      </c>
      <c r="C38" s="244">
        <v>4222013713</v>
      </c>
      <c r="D38" s="39" t="s">
        <v>442</v>
      </c>
      <c r="E38" s="244" t="s">
        <v>437</v>
      </c>
      <c r="F38" s="244">
        <v>4222013713</v>
      </c>
      <c r="G38" s="155" t="s">
        <v>308</v>
      </c>
      <c r="H38" s="248" t="s">
        <v>438</v>
      </c>
      <c r="I38" s="245" t="s">
        <v>439</v>
      </c>
      <c r="J38" s="248" t="s">
        <v>440</v>
      </c>
      <c r="K38" s="244" t="s">
        <v>441</v>
      </c>
      <c r="L38" s="248" t="s">
        <v>440</v>
      </c>
      <c r="M38" s="244" t="s">
        <v>441</v>
      </c>
      <c r="N38" s="248" t="s">
        <v>438</v>
      </c>
      <c r="O38" s="244" t="s">
        <v>311</v>
      </c>
      <c r="P38" s="244" t="s">
        <v>312</v>
      </c>
      <c r="Q38" s="244" t="s">
        <v>437</v>
      </c>
    </row>
    <row r="39" spans="1:17" ht="67.5">
      <c r="A39" s="155">
        <v>31</v>
      </c>
      <c r="B39" s="155" t="s">
        <v>307</v>
      </c>
      <c r="C39" s="155">
        <v>4222003176</v>
      </c>
      <c r="D39" s="155" t="s">
        <v>470</v>
      </c>
      <c r="E39" s="155" t="s">
        <v>471</v>
      </c>
      <c r="F39" s="155">
        <v>4222009668</v>
      </c>
      <c r="G39" s="155" t="s">
        <v>472</v>
      </c>
      <c r="H39" s="155" t="s">
        <v>473</v>
      </c>
      <c r="I39" s="155" t="s">
        <v>474</v>
      </c>
      <c r="J39" s="155" t="s">
        <v>475</v>
      </c>
      <c r="K39" s="155" t="s">
        <v>476</v>
      </c>
      <c r="L39" s="155" t="s">
        <v>477</v>
      </c>
      <c r="M39" s="155" t="s">
        <v>478</v>
      </c>
      <c r="N39" s="155" t="s">
        <v>479</v>
      </c>
      <c r="O39" s="244" t="s">
        <v>311</v>
      </c>
      <c r="P39" s="155" t="s">
        <v>480</v>
      </c>
      <c r="Q39" s="155" t="s">
        <v>471</v>
      </c>
    </row>
    <row r="40" spans="1:17" ht="67.5">
      <c r="A40" s="155">
        <v>32</v>
      </c>
      <c r="B40" s="155" t="s">
        <v>481</v>
      </c>
      <c r="C40" s="155">
        <v>4222002486</v>
      </c>
      <c r="D40" s="155" t="s">
        <v>482</v>
      </c>
      <c r="E40" s="155" t="s">
        <v>483</v>
      </c>
      <c r="F40" s="155">
        <v>4222002454</v>
      </c>
      <c r="G40" s="155" t="s">
        <v>484</v>
      </c>
      <c r="H40" s="250" t="s">
        <v>485</v>
      </c>
      <c r="I40" s="155" t="s">
        <v>484</v>
      </c>
      <c r="J40" s="155" t="s">
        <v>408</v>
      </c>
      <c r="K40" s="155" t="s">
        <v>486</v>
      </c>
      <c r="L40" s="155" t="s">
        <v>409</v>
      </c>
      <c r="M40" s="155" t="s">
        <v>487</v>
      </c>
      <c r="N40" s="155" t="s">
        <v>485</v>
      </c>
      <c r="O40" s="155" t="s">
        <v>311</v>
      </c>
      <c r="P40" s="155" t="s">
        <v>312</v>
      </c>
      <c r="Q40" s="155" t="s">
        <v>483</v>
      </c>
    </row>
    <row r="41" spans="1:17" ht="56.25">
      <c r="A41" s="155">
        <v>33</v>
      </c>
      <c r="B41" s="155" t="s">
        <v>307</v>
      </c>
      <c r="C41" s="155">
        <v>4222003176</v>
      </c>
      <c r="D41" s="155" t="s">
        <v>496</v>
      </c>
      <c r="E41" s="155" t="s">
        <v>488</v>
      </c>
      <c r="F41" s="155">
        <v>4222012928</v>
      </c>
      <c r="G41" s="155" t="s">
        <v>308</v>
      </c>
      <c r="H41" s="155" t="s">
        <v>489</v>
      </c>
      <c r="I41" s="155" t="s">
        <v>490</v>
      </c>
      <c r="J41" s="155" t="s">
        <v>491</v>
      </c>
      <c r="K41" s="155" t="s">
        <v>492</v>
      </c>
      <c r="L41" s="155" t="s">
        <v>493</v>
      </c>
      <c r="M41" s="155" t="s">
        <v>494</v>
      </c>
      <c r="N41" s="155" t="s">
        <v>495</v>
      </c>
      <c r="O41" s="155" t="s">
        <v>311</v>
      </c>
      <c r="P41" s="155" t="s">
        <v>312</v>
      </c>
      <c r="Q41" s="155" t="s">
        <v>488</v>
      </c>
    </row>
    <row r="42" spans="1:17" ht="90">
      <c r="A42" s="155">
        <v>34</v>
      </c>
      <c r="B42" s="155" t="s">
        <v>481</v>
      </c>
      <c r="C42" s="155">
        <v>4222002486</v>
      </c>
      <c r="D42" s="155" t="s">
        <v>505</v>
      </c>
      <c r="E42" s="155" t="s">
        <v>497</v>
      </c>
      <c r="F42" s="155">
        <v>4222003289</v>
      </c>
      <c r="G42" s="155" t="s">
        <v>498</v>
      </c>
      <c r="H42" s="155" t="s">
        <v>499</v>
      </c>
      <c r="I42" s="155" t="s">
        <v>500</v>
      </c>
      <c r="J42" s="155" t="s">
        <v>408</v>
      </c>
      <c r="K42" s="155" t="s">
        <v>501</v>
      </c>
      <c r="L42" s="155" t="s">
        <v>502</v>
      </c>
      <c r="M42" s="155" t="s">
        <v>503</v>
      </c>
      <c r="N42" s="155" t="s">
        <v>504</v>
      </c>
      <c r="O42" s="155" t="s">
        <v>311</v>
      </c>
      <c r="P42" s="155" t="s">
        <v>480</v>
      </c>
      <c r="Q42" s="155" t="s">
        <v>497</v>
      </c>
    </row>
    <row r="43" spans="1:17" ht="112.5">
      <c r="A43" s="155">
        <v>35</v>
      </c>
      <c r="B43" s="155" t="s">
        <v>511</v>
      </c>
      <c r="C43" s="155">
        <v>4222003313</v>
      </c>
      <c r="D43" s="252" t="s">
        <v>510</v>
      </c>
      <c r="E43" s="155" t="s">
        <v>511</v>
      </c>
      <c r="F43" s="155">
        <v>4222003313</v>
      </c>
      <c r="G43" s="155" t="s">
        <v>512</v>
      </c>
      <c r="H43" s="155" t="s">
        <v>513</v>
      </c>
      <c r="I43" s="253" t="s">
        <v>514</v>
      </c>
      <c r="J43" s="155" t="s">
        <v>515</v>
      </c>
      <c r="K43" s="155" t="s">
        <v>516</v>
      </c>
      <c r="L43" s="155" t="s">
        <v>517</v>
      </c>
      <c r="M43" s="155" t="s">
        <v>518</v>
      </c>
      <c r="N43" s="155" t="s">
        <v>513</v>
      </c>
      <c r="O43" s="155" t="s">
        <v>311</v>
      </c>
      <c r="P43" s="155" t="s">
        <v>480</v>
      </c>
      <c r="Q43" s="155" t="s">
        <v>511</v>
      </c>
    </row>
    <row r="44" spans="1:17" ht="112.5">
      <c r="A44" s="155">
        <v>36</v>
      </c>
      <c r="B44" s="155" t="s">
        <v>511</v>
      </c>
      <c r="C44" s="155">
        <v>4222003313</v>
      </c>
      <c r="D44" s="251" t="s">
        <v>519</v>
      </c>
      <c r="E44" s="155" t="s">
        <v>520</v>
      </c>
      <c r="F44" s="155">
        <v>4222012597</v>
      </c>
      <c r="G44" s="155" t="s">
        <v>521</v>
      </c>
      <c r="H44" s="155" t="s">
        <v>522</v>
      </c>
      <c r="I44" s="253" t="s">
        <v>514</v>
      </c>
      <c r="J44" s="155" t="s">
        <v>523</v>
      </c>
      <c r="K44" s="155" t="s">
        <v>524</v>
      </c>
      <c r="L44" s="155" t="s">
        <v>517</v>
      </c>
      <c r="M44" s="155" t="s">
        <v>518</v>
      </c>
      <c r="N44" s="155" t="s">
        <v>513</v>
      </c>
      <c r="O44" s="155" t="s">
        <v>311</v>
      </c>
      <c r="P44" s="155" t="s">
        <v>480</v>
      </c>
      <c r="Q44" s="155" t="s">
        <v>520</v>
      </c>
    </row>
    <row r="45" spans="1:17" ht="112.5">
      <c r="A45" s="155">
        <v>37</v>
      </c>
      <c r="B45" s="155" t="s">
        <v>511</v>
      </c>
      <c r="C45" s="155">
        <v>4222003313</v>
      </c>
      <c r="D45" s="251" t="s">
        <v>519</v>
      </c>
      <c r="E45" s="155" t="s">
        <v>525</v>
      </c>
      <c r="F45" s="155">
        <v>4222006025</v>
      </c>
      <c r="G45" s="155" t="s">
        <v>526</v>
      </c>
      <c r="H45" s="155" t="s">
        <v>513</v>
      </c>
      <c r="I45" s="253" t="s">
        <v>514</v>
      </c>
      <c r="J45" s="155" t="s">
        <v>527</v>
      </c>
      <c r="K45" s="155" t="s">
        <v>528</v>
      </c>
      <c r="L45" s="155" t="s">
        <v>517</v>
      </c>
      <c r="M45" s="155" t="s">
        <v>518</v>
      </c>
      <c r="N45" s="155" t="s">
        <v>513</v>
      </c>
      <c r="O45" s="155" t="s">
        <v>311</v>
      </c>
      <c r="P45" s="155" t="s">
        <v>480</v>
      </c>
      <c r="Q45" s="155" t="s">
        <v>525</v>
      </c>
    </row>
    <row r="46" spans="1:17" ht="112.5">
      <c r="A46" s="155">
        <v>38</v>
      </c>
      <c r="B46" s="155" t="s">
        <v>511</v>
      </c>
      <c r="C46" s="155">
        <v>4222003313</v>
      </c>
      <c r="D46" s="254" t="s">
        <v>529</v>
      </c>
      <c r="E46" s="155" t="s">
        <v>530</v>
      </c>
      <c r="F46" s="155">
        <v>4222010550</v>
      </c>
      <c r="G46" s="155" t="s">
        <v>531</v>
      </c>
      <c r="H46" s="155" t="s">
        <v>532</v>
      </c>
      <c r="I46" s="253" t="s">
        <v>514</v>
      </c>
      <c r="J46" s="155" t="s">
        <v>533</v>
      </c>
      <c r="K46" s="155" t="s">
        <v>534</v>
      </c>
      <c r="L46" s="155" t="s">
        <v>517</v>
      </c>
      <c r="M46" s="155" t="s">
        <v>518</v>
      </c>
      <c r="N46" s="155" t="s">
        <v>513</v>
      </c>
      <c r="O46" s="155" t="s">
        <v>311</v>
      </c>
      <c r="P46" s="155" t="s">
        <v>480</v>
      </c>
      <c r="Q46" s="155" t="s">
        <v>530</v>
      </c>
    </row>
    <row r="47" spans="1:17" ht="112.5">
      <c r="A47" s="155">
        <v>39</v>
      </c>
      <c r="B47" s="155" t="s">
        <v>511</v>
      </c>
      <c r="C47" s="155">
        <v>4222003313</v>
      </c>
      <c r="D47" s="155"/>
      <c r="E47" s="155" t="s">
        <v>535</v>
      </c>
      <c r="F47" s="155">
        <v>4222015622</v>
      </c>
      <c r="G47" s="155" t="s">
        <v>531</v>
      </c>
      <c r="H47" s="155" t="s">
        <v>536</v>
      </c>
      <c r="I47" s="253" t="s">
        <v>514</v>
      </c>
      <c r="J47" s="155" t="s">
        <v>537</v>
      </c>
      <c r="K47" s="155" t="s">
        <v>538</v>
      </c>
      <c r="L47" s="155" t="s">
        <v>517</v>
      </c>
      <c r="M47" s="155" t="s">
        <v>518</v>
      </c>
      <c r="N47" s="155" t="s">
        <v>513</v>
      </c>
      <c r="O47" s="155" t="s">
        <v>311</v>
      </c>
      <c r="P47" s="155" t="s">
        <v>480</v>
      </c>
      <c r="Q47" s="155" t="s">
        <v>535</v>
      </c>
    </row>
    <row r="48" spans="1:17" ht="67.5">
      <c r="A48" s="155">
        <v>40</v>
      </c>
      <c r="B48" s="207" t="s">
        <v>539</v>
      </c>
      <c r="C48" s="255">
        <v>4222003497</v>
      </c>
      <c r="D48" s="207" t="s">
        <v>540</v>
      </c>
      <c r="E48" s="207" t="s">
        <v>539</v>
      </c>
      <c r="F48" s="255">
        <v>4222003497</v>
      </c>
      <c r="G48" s="207" t="s">
        <v>541</v>
      </c>
      <c r="H48" s="207" t="s">
        <v>542</v>
      </c>
      <c r="I48" s="256" t="s">
        <v>543</v>
      </c>
      <c r="J48" s="207" t="s">
        <v>385</v>
      </c>
      <c r="K48" s="207" t="s">
        <v>544</v>
      </c>
      <c r="L48" s="207" t="s">
        <v>545</v>
      </c>
      <c r="M48" s="155" t="s">
        <v>546</v>
      </c>
      <c r="N48" s="155" t="s">
        <v>547</v>
      </c>
      <c r="O48" s="155" t="s">
        <v>311</v>
      </c>
      <c r="P48" s="155" t="s">
        <v>312</v>
      </c>
      <c r="Q48" s="207" t="s">
        <v>539</v>
      </c>
    </row>
    <row r="49" spans="1:17" ht="67.5">
      <c r="A49" s="155">
        <v>41</v>
      </c>
      <c r="B49" s="207" t="s">
        <v>539</v>
      </c>
      <c r="C49" s="255">
        <v>4222003497</v>
      </c>
      <c r="D49" s="207" t="s">
        <v>548</v>
      </c>
      <c r="E49" s="207" t="s">
        <v>549</v>
      </c>
      <c r="F49" s="207">
        <v>4222008142</v>
      </c>
      <c r="G49" s="207" t="s">
        <v>550</v>
      </c>
      <c r="H49" s="207" t="s">
        <v>551</v>
      </c>
      <c r="I49" s="256" t="s">
        <v>552</v>
      </c>
      <c r="J49" s="207" t="s">
        <v>408</v>
      </c>
      <c r="K49" s="207" t="s">
        <v>553</v>
      </c>
      <c r="L49" s="207" t="s">
        <v>554</v>
      </c>
      <c r="M49" s="207" t="s">
        <v>555</v>
      </c>
      <c r="N49" s="207" t="s">
        <v>551</v>
      </c>
      <c r="O49" s="155" t="s">
        <v>311</v>
      </c>
      <c r="P49" s="155" t="s">
        <v>312</v>
      </c>
      <c r="Q49" s="207" t="s">
        <v>549</v>
      </c>
    </row>
    <row r="50" spans="1:17" ht="67.5">
      <c r="A50" s="155">
        <v>42</v>
      </c>
      <c r="B50" s="207" t="s">
        <v>539</v>
      </c>
      <c r="C50" s="255">
        <v>4222003497</v>
      </c>
      <c r="D50" s="207" t="s">
        <v>556</v>
      </c>
      <c r="E50" s="207" t="s">
        <v>557</v>
      </c>
      <c r="F50" s="207">
        <v>4222008174</v>
      </c>
      <c r="G50" s="207" t="s">
        <v>558</v>
      </c>
      <c r="H50" s="207" t="s">
        <v>559</v>
      </c>
      <c r="I50" s="256" t="s">
        <v>560</v>
      </c>
      <c r="J50" s="207" t="s">
        <v>408</v>
      </c>
      <c r="K50" s="207" t="s">
        <v>561</v>
      </c>
      <c r="L50" s="207" t="s">
        <v>554</v>
      </c>
      <c r="M50" s="207" t="s">
        <v>562</v>
      </c>
      <c r="N50" s="207" t="s">
        <v>559</v>
      </c>
      <c r="O50" s="155" t="s">
        <v>311</v>
      </c>
      <c r="P50" s="155" t="s">
        <v>312</v>
      </c>
      <c r="Q50" s="207" t="s">
        <v>557</v>
      </c>
    </row>
    <row r="51" spans="1:17" ht="67.5">
      <c r="A51" s="155">
        <v>43</v>
      </c>
      <c r="B51" s="207" t="s">
        <v>539</v>
      </c>
      <c r="C51" s="255">
        <v>4222003497</v>
      </c>
      <c r="D51" s="207" t="s">
        <v>563</v>
      </c>
      <c r="E51" s="207" t="s">
        <v>564</v>
      </c>
      <c r="F51" s="207">
        <v>4222008135</v>
      </c>
      <c r="G51" s="207" t="s">
        <v>565</v>
      </c>
      <c r="H51" s="207" t="s">
        <v>566</v>
      </c>
      <c r="I51" s="257" t="s">
        <v>567</v>
      </c>
      <c r="J51" s="207" t="s">
        <v>568</v>
      </c>
      <c r="K51" s="207" t="s">
        <v>569</v>
      </c>
      <c r="L51" s="207" t="s">
        <v>568</v>
      </c>
      <c r="M51" s="207" t="s">
        <v>570</v>
      </c>
      <c r="N51" s="207" t="s">
        <v>566</v>
      </c>
      <c r="O51" s="155" t="s">
        <v>311</v>
      </c>
      <c r="P51" s="155" t="s">
        <v>312</v>
      </c>
      <c r="Q51" s="207" t="s">
        <v>564</v>
      </c>
    </row>
    <row r="52" spans="1:17" ht="67.5">
      <c r="A52" s="155">
        <v>44</v>
      </c>
      <c r="B52" s="207" t="s">
        <v>539</v>
      </c>
      <c r="C52" s="255">
        <v>4222003497</v>
      </c>
      <c r="D52" s="207" t="s">
        <v>571</v>
      </c>
      <c r="E52" s="207" t="s">
        <v>572</v>
      </c>
      <c r="F52" s="207">
        <v>4222008150</v>
      </c>
      <c r="G52" s="207" t="s">
        <v>573</v>
      </c>
      <c r="H52" s="207" t="s">
        <v>574</v>
      </c>
      <c r="I52" s="207" t="s">
        <v>575</v>
      </c>
      <c r="J52" s="207" t="s">
        <v>408</v>
      </c>
      <c r="K52" s="207" t="s">
        <v>576</v>
      </c>
      <c r="L52" s="207" t="s">
        <v>577</v>
      </c>
      <c r="M52" s="207" t="s">
        <v>578</v>
      </c>
      <c r="N52" s="207" t="s">
        <v>574</v>
      </c>
      <c r="O52" s="155" t="s">
        <v>311</v>
      </c>
      <c r="P52" s="155" t="s">
        <v>312</v>
      </c>
      <c r="Q52" s="207" t="s">
        <v>572</v>
      </c>
    </row>
    <row r="53" spans="1:17" ht="67.5">
      <c r="A53" s="155">
        <v>45</v>
      </c>
      <c r="B53" s="207" t="s">
        <v>539</v>
      </c>
      <c r="C53" s="255" t="s">
        <v>579</v>
      </c>
      <c r="D53" s="207" t="s">
        <v>580</v>
      </c>
      <c r="E53" s="207" t="s">
        <v>581</v>
      </c>
      <c r="F53" s="207">
        <v>4222008167</v>
      </c>
      <c r="G53" s="207" t="s">
        <v>582</v>
      </c>
      <c r="H53" s="207" t="s">
        <v>583</v>
      </c>
      <c r="I53" s="207" t="s">
        <v>584</v>
      </c>
      <c r="J53" s="207" t="s">
        <v>408</v>
      </c>
      <c r="K53" s="207" t="s">
        <v>585</v>
      </c>
      <c r="L53" s="207" t="s">
        <v>554</v>
      </c>
      <c r="M53" s="207" t="s">
        <v>586</v>
      </c>
      <c r="N53" s="207" t="s">
        <v>583</v>
      </c>
      <c r="O53" s="155" t="s">
        <v>311</v>
      </c>
      <c r="P53" s="155" t="s">
        <v>312</v>
      </c>
      <c r="Q53" s="207" t="s">
        <v>581</v>
      </c>
    </row>
    <row r="54" spans="1:17" ht="67.5">
      <c r="A54" s="155">
        <v>46</v>
      </c>
      <c r="B54" s="207" t="s">
        <v>539</v>
      </c>
      <c r="C54" s="255" t="s">
        <v>579</v>
      </c>
      <c r="D54" s="207" t="s">
        <v>587</v>
      </c>
      <c r="E54" s="207" t="s">
        <v>588</v>
      </c>
      <c r="F54" s="207">
        <v>4222010840</v>
      </c>
      <c r="G54" s="207" t="s">
        <v>589</v>
      </c>
      <c r="H54" s="255" t="s">
        <v>590</v>
      </c>
      <c r="I54" s="255" t="s">
        <v>591</v>
      </c>
      <c r="J54" s="207" t="s">
        <v>408</v>
      </c>
      <c r="K54" s="207" t="s">
        <v>592</v>
      </c>
      <c r="L54" s="207" t="s">
        <v>593</v>
      </c>
      <c r="M54" s="256" t="s">
        <v>594</v>
      </c>
      <c r="N54" s="258" t="s">
        <v>590</v>
      </c>
      <c r="O54" s="155" t="s">
        <v>311</v>
      </c>
      <c r="P54" s="155" t="s">
        <v>312</v>
      </c>
      <c r="Q54" s="207" t="s">
        <v>588</v>
      </c>
    </row>
    <row r="55" spans="1:17" ht="67.5">
      <c r="A55" s="155">
        <v>47</v>
      </c>
      <c r="B55" s="207" t="s">
        <v>539</v>
      </c>
      <c r="C55" s="255">
        <v>4222003497</v>
      </c>
      <c r="D55" s="259"/>
      <c r="E55" s="207" t="s">
        <v>595</v>
      </c>
      <c r="F55" s="207">
        <v>4222010832</v>
      </c>
      <c r="G55" s="207" t="s">
        <v>596</v>
      </c>
      <c r="H55" s="207" t="s">
        <v>597</v>
      </c>
      <c r="I55" s="207" t="s">
        <v>598</v>
      </c>
      <c r="J55" s="207" t="s">
        <v>408</v>
      </c>
      <c r="K55" s="207" t="s">
        <v>599</v>
      </c>
      <c r="L55" s="207" t="s">
        <v>600</v>
      </c>
      <c r="M55" s="207" t="s">
        <v>601</v>
      </c>
      <c r="N55" s="207" t="s">
        <v>597</v>
      </c>
      <c r="O55" s="155" t="s">
        <v>311</v>
      </c>
      <c r="P55" s="155" t="s">
        <v>312</v>
      </c>
      <c r="Q55" s="207" t="s">
        <v>595</v>
      </c>
    </row>
    <row r="56" spans="1:17" ht="67.5">
      <c r="A56" s="155">
        <v>48</v>
      </c>
      <c r="B56" s="207" t="s">
        <v>539</v>
      </c>
      <c r="C56" s="255">
        <v>4222003497</v>
      </c>
      <c r="D56" s="207" t="s">
        <v>602</v>
      </c>
      <c r="E56" s="207" t="s">
        <v>603</v>
      </c>
      <c r="F56" s="207">
        <v>4222010871</v>
      </c>
      <c r="G56" s="207" t="s">
        <v>604</v>
      </c>
      <c r="H56" s="207" t="s">
        <v>605</v>
      </c>
      <c r="I56" s="207" t="s">
        <v>606</v>
      </c>
      <c r="J56" s="207" t="s">
        <v>408</v>
      </c>
      <c r="K56" s="207" t="s">
        <v>607</v>
      </c>
      <c r="L56" s="207" t="s">
        <v>408</v>
      </c>
      <c r="M56" s="207" t="s">
        <v>607</v>
      </c>
      <c r="N56" s="207" t="s">
        <v>608</v>
      </c>
      <c r="O56" s="155" t="s">
        <v>311</v>
      </c>
      <c r="P56" s="155" t="s">
        <v>312</v>
      </c>
      <c r="Q56" s="207" t="s">
        <v>603</v>
      </c>
    </row>
    <row r="57" spans="1:17" ht="67.5">
      <c r="A57" s="155">
        <v>49</v>
      </c>
      <c r="B57" s="207" t="s">
        <v>539</v>
      </c>
      <c r="C57" s="255">
        <v>4222003497</v>
      </c>
      <c r="D57" s="207" t="s">
        <v>609</v>
      </c>
      <c r="E57" s="207" t="s">
        <v>610</v>
      </c>
      <c r="F57" s="207">
        <v>4222010864</v>
      </c>
      <c r="G57" s="207" t="s">
        <v>611</v>
      </c>
      <c r="H57" s="207" t="s">
        <v>612</v>
      </c>
      <c r="I57" s="207" t="s">
        <v>613</v>
      </c>
      <c r="J57" s="207" t="s">
        <v>408</v>
      </c>
      <c r="K57" s="207" t="s">
        <v>614</v>
      </c>
      <c r="L57" s="207" t="s">
        <v>615</v>
      </c>
      <c r="M57" s="155" t="s">
        <v>616</v>
      </c>
      <c r="N57" s="207" t="s">
        <v>612</v>
      </c>
      <c r="O57" s="155" t="s">
        <v>311</v>
      </c>
      <c r="P57" s="155" t="s">
        <v>312</v>
      </c>
      <c r="Q57" s="207" t="s">
        <v>610</v>
      </c>
    </row>
    <row r="58" spans="1:17" ht="67.5">
      <c r="A58" s="155">
        <v>50</v>
      </c>
      <c r="B58" s="207" t="s">
        <v>539</v>
      </c>
      <c r="C58" s="255">
        <v>4222003497</v>
      </c>
      <c r="D58" s="241" t="s">
        <v>617</v>
      </c>
      <c r="E58" s="155" t="s">
        <v>618</v>
      </c>
      <c r="F58" s="241">
        <v>4222012004</v>
      </c>
      <c r="G58" s="155" t="s">
        <v>619</v>
      </c>
      <c r="H58" s="155" t="s">
        <v>620</v>
      </c>
      <c r="I58" s="256" t="s">
        <v>621</v>
      </c>
      <c r="J58" s="155" t="s">
        <v>622</v>
      </c>
      <c r="K58" s="155" t="s">
        <v>623</v>
      </c>
      <c r="L58" s="155" t="s">
        <v>624</v>
      </c>
      <c r="M58" s="155" t="s">
        <v>625</v>
      </c>
      <c r="N58" s="155" t="s">
        <v>626</v>
      </c>
      <c r="O58" s="263" t="s">
        <v>627</v>
      </c>
      <c r="P58" s="155" t="s">
        <v>312</v>
      </c>
      <c r="Q58" s="155" t="s">
        <v>618</v>
      </c>
    </row>
    <row r="59" spans="1:17" ht="78.75">
      <c r="A59" s="155">
        <v>51</v>
      </c>
      <c r="B59" s="260" t="s">
        <v>539</v>
      </c>
      <c r="C59" s="260">
        <v>4222003497</v>
      </c>
      <c r="D59" s="261"/>
      <c r="E59" s="264" t="s">
        <v>628</v>
      </c>
      <c r="F59" s="265">
        <v>4222016520</v>
      </c>
      <c r="G59" s="207" t="s">
        <v>541</v>
      </c>
      <c r="H59" s="207" t="s">
        <v>542</v>
      </c>
      <c r="I59" s="257" t="s">
        <v>629</v>
      </c>
      <c r="J59" s="155" t="s">
        <v>622</v>
      </c>
      <c r="K59" s="261" t="s">
        <v>630</v>
      </c>
      <c r="L59" s="155" t="s">
        <v>622</v>
      </c>
      <c r="M59" s="261" t="s">
        <v>630</v>
      </c>
      <c r="N59" s="207" t="s">
        <v>542</v>
      </c>
      <c r="O59" s="261" t="s">
        <v>311</v>
      </c>
      <c r="P59" s="155" t="s">
        <v>312</v>
      </c>
      <c r="Q59" s="262" t="s">
        <v>628</v>
      </c>
    </row>
    <row r="60" spans="1:17" ht="45">
      <c r="A60" s="155">
        <v>52</v>
      </c>
      <c r="B60" s="155" t="s">
        <v>631</v>
      </c>
      <c r="C60" s="155">
        <v>4222003137</v>
      </c>
      <c r="D60" s="241" t="s">
        <v>638</v>
      </c>
      <c r="E60" s="155" t="s">
        <v>631</v>
      </c>
      <c r="F60" s="155">
        <v>4222003137</v>
      </c>
      <c r="G60" s="155" t="s">
        <v>308</v>
      </c>
      <c r="H60" s="207" t="s">
        <v>633</v>
      </c>
      <c r="I60" s="266" t="s">
        <v>634</v>
      </c>
      <c r="J60" s="155" t="s">
        <v>635</v>
      </c>
      <c r="K60" s="155" t="s">
        <v>636</v>
      </c>
      <c r="L60" s="155" t="s">
        <v>635</v>
      </c>
      <c r="M60" s="155" t="s">
        <v>636</v>
      </c>
      <c r="N60" s="207" t="s">
        <v>632</v>
      </c>
      <c r="O60" s="261" t="s">
        <v>311</v>
      </c>
      <c r="P60" s="155" t="s">
        <v>312</v>
      </c>
      <c r="Q60" s="155" t="s">
        <v>631</v>
      </c>
    </row>
    <row r="61" spans="1:17" ht="33.75">
      <c r="A61" s="155">
        <v>53</v>
      </c>
      <c r="B61" s="155" t="s">
        <v>640</v>
      </c>
      <c r="C61" s="155">
        <v>4222013463</v>
      </c>
      <c r="D61" s="155" t="s">
        <v>645</v>
      </c>
      <c r="E61" s="155" t="s">
        <v>640</v>
      </c>
      <c r="F61" s="155">
        <v>4222013463</v>
      </c>
      <c r="G61" s="155" t="s">
        <v>641</v>
      </c>
      <c r="H61" s="155">
        <v>83847140589</v>
      </c>
      <c r="I61" s="245" t="s">
        <v>642</v>
      </c>
      <c r="J61" s="155" t="s">
        <v>397</v>
      </c>
      <c r="K61" s="155" t="s">
        <v>643</v>
      </c>
      <c r="L61" s="155" t="s">
        <v>517</v>
      </c>
      <c r="M61" s="155" t="s">
        <v>644</v>
      </c>
      <c r="N61" s="269">
        <v>26758</v>
      </c>
      <c r="O61" s="155" t="s">
        <v>311</v>
      </c>
      <c r="P61" s="155" t="s">
        <v>312</v>
      </c>
      <c r="Q61" s="155" t="s">
        <v>640</v>
      </c>
    </row>
    <row r="62" spans="1:17" ht="56.25">
      <c r="A62" s="155">
        <v>54</v>
      </c>
      <c r="B62" s="155" t="s">
        <v>481</v>
      </c>
      <c r="C62" s="155">
        <v>4222002486</v>
      </c>
      <c r="D62" s="155" t="s">
        <v>649</v>
      </c>
      <c r="E62" s="155" t="s">
        <v>650</v>
      </c>
      <c r="F62" s="155">
        <v>4222002486</v>
      </c>
      <c r="G62" s="155" t="s">
        <v>651</v>
      </c>
      <c r="H62" s="155">
        <v>52740</v>
      </c>
      <c r="I62" s="236" t="s">
        <v>652</v>
      </c>
      <c r="J62" s="155" t="s">
        <v>385</v>
      </c>
      <c r="K62" s="155" t="s">
        <v>653</v>
      </c>
      <c r="L62" s="155" t="s">
        <v>654</v>
      </c>
      <c r="M62" s="155" t="s">
        <v>655</v>
      </c>
      <c r="N62" s="155">
        <v>51534</v>
      </c>
      <c r="O62" s="155" t="s">
        <v>311</v>
      </c>
      <c r="P62" s="155" t="s">
        <v>312</v>
      </c>
      <c r="Q62" s="155" t="s">
        <v>650</v>
      </c>
    </row>
    <row r="63" spans="1:17" ht="89.25">
      <c r="A63" s="155">
        <v>55</v>
      </c>
      <c r="B63" s="155" t="s">
        <v>307</v>
      </c>
      <c r="C63" s="155">
        <v>4222003176</v>
      </c>
      <c r="D63" s="155" t="s">
        <v>660</v>
      </c>
      <c r="E63" s="238" t="s">
        <v>661</v>
      </c>
      <c r="F63" s="238">
        <v>4222009065</v>
      </c>
      <c r="G63" s="238" t="s">
        <v>657</v>
      </c>
      <c r="H63" s="238" t="s">
        <v>658</v>
      </c>
      <c r="I63" s="238" t="str">
        <f>$G$9</f>
        <v>Кемеровская обл.-Кузбасс, г. Осинники, ул. Советская,17</v>
      </c>
      <c r="J63" s="238" t="s">
        <v>385</v>
      </c>
      <c r="K63" s="238" t="s">
        <v>659</v>
      </c>
      <c r="L63" s="238" t="str">
        <f>J63</f>
        <v>начальник</v>
      </c>
      <c r="M63" s="238" t="str">
        <f>K63</f>
        <v>Бабичева Елена Вячеславовна</v>
      </c>
      <c r="N63" s="238" t="s">
        <v>658</v>
      </c>
      <c r="O63" s="238" t="s">
        <v>311</v>
      </c>
      <c r="P63" s="238" t="s">
        <v>312</v>
      </c>
      <c r="Q63" s="238" t="s">
        <v>656</v>
      </c>
    </row>
    <row r="64" spans="1:17" ht="15">
      <c r="A64" s="207"/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</row>
    <row r="66" ht="15">
      <c r="B66" s="37" t="s">
        <v>41</v>
      </c>
    </row>
    <row r="67" ht="15">
      <c r="B67" s="38" t="s">
        <v>42</v>
      </c>
    </row>
    <row r="70" spans="1:14" s="10" customFormat="1" ht="18" customHeight="1">
      <c r="A70" s="330" t="s">
        <v>325</v>
      </c>
      <c r="B70" s="330"/>
      <c r="C70" s="330"/>
      <c r="D70" s="330"/>
      <c r="E70" s="330"/>
      <c r="F70" s="330"/>
      <c r="G70" s="330"/>
      <c r="H70" s="330"/>
      <c r="I70" s="330"/>
      <c r="J70" s="330"/>
      <c r="K70" s="330"/>
      <c r="L70" s="330"/>
      <c r="M70" s="330"/>
      <c r="N70" s="330"/>
    </row>
    <row r="71" spans="1:7" s="10" customFormat="1" ht="15.75">
      <c r="A71" s="9"/>
      <c r="E71" s="10" t="s">
        <v>4</v>
      </c>
      <c r="G71" s="11"/>
    </row>
    <row r="73" ht="15">
      <c r="A73" s="31" t="s">
        <v>326</v>
      </c>
    </row>
  </sheetData>
  <sheetProtection/>
  <mergeCells count="5">
    <mergeCell ref="B3:K3"/>
    <mergeCell ref="E4:J4"/>
    <mergeCell ref="B5:K5"/>
    <mergeCell ref="A70:N70"/>
    <mergeCell ref="C4:D4"/>
  </mergeCells>
  <hyperlinks>
    <hyperlink ref="I10" r:id="rId1" display="uo.osinniki@yandex.ru"/>
    <hyperlink ref="I35" r:id="rId2" display="os.school35@mail.ru"/>
    <hyperlink ref="I37" r:id="rId3" display="shcool42@yandex,ru"/>
    <hyperlink ref="I38" r:id="rId4" display="kro_osin@mail.ru"/>
    <hyperlink ref="I43" r:id="rId5" display="osnk-sport@yandex.ru"/>
    <hyperlink ref="I44" r:id="rId6" display="osnk-sport@yandex.ru"/>
    <hyperlink ref="I45" r:id="rId7" display="osnk-sport@yandex.ru"/>
    <hyperlink ref="I46" r:id="rId8" display="osnk-sport@yandex.ru"/>
    <hyperlink ref="I47" r:id="rId9" display="osnk-sport@yandex.ru"/>
    <hyperlink ref="I60" r:id="rId10" display="kumi.osinniki@mail.ru"/>
    <hyperlink ref="I61" r:id="rId11" display="mku-gku@yandex.ru"/>
    <hyperlink ref="I62" r:id="rId12" display="OSN@DSZNKO.ru"/>
  </hyperlinks>
  <printOptions horizontalCentered="1"/>
  <pageMargins left="0.31496062992125984" right="0.31496062992125984" top="0.7480314960629921" bottom="0.7480314960629921" header="0.31496062992125984" footer="0.31496062992125984"/>
  <pageSetup fitToHeight="100" fitToWidth="1" orientation="landscape" paperSize="9" scale="66" r:id="rId1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9">
      <selection activeCell="A1" sqref="A1:G21"/>
    </sheetView>
  </sheetViews>
  <sheetFormatPr defaultColWidth="9.140625" defaultRowHeight="12.75"/>
  <cols>
    <col min="1" max="1" width="4.8515625" style="0" customWidth="1"/>
    <col min="2" max="2" width="18.7109375" style="0" customWidth="1"/>
    <col min="3" max="3" width="16.00390625" style="0" customWidth="1"/>
    <col min="4" max="4" width="17.421875" style="0" customWidth="1"/>
    <col min="5" max="5" width="24.57421875" style="0" customWidth="1"/>
    <col min="6" max="6" width="20.7109375" style="0" customWidth="1"/>
    <col min="7" max="7" width="23.8515625" style="0" customWidth="1"/>
  </cols>
  <sheetData>
    <row r="1" s="4" customFormat="1" ht="15">
      <c r="G1" s="15" t="s">
        <v>60</v>
      </c>
    </row>
    <row r="2" s="4" customFormat="1" ht="15"/>
    <row r="3" spans="3:7" s="4" customFormat="1" ht="33" customHeight="1">
      <c r="C3" s="343" t="s">
        <v>232</v>
      </c>
      <c r="D3" s="335"/>
      <c r="E3" s="335"/>
      <c r="F3" s="335"/>
      <c r="G3" s="335"/>
    </row>
    <row r="4" spans="3:7" s="4" customFormat="1" ht="15">
      <c r="C4" s="344" t="s">
        <v>298</v>
      </c>
      <c r="D4" s="344"/>
      <c r="E4" s="344"/>
      <c r="F4" s="344"/>
      <c r="G4" s="344"/>
    </row>
    <row r="5" spans="3:7" s="4" customFormat="1" ht="15">
      <c r="C5" s="345" t="s">
        <v>6</v>
      </c>
      <c r="D5" s="345"/>
      <c r="E5" s="345"/>
      <c r="F5" s="345"/>
      <c r="G5" s="345"/>
    </row>
    <row r="6" s="4" customFormat="1" ht="15"/>
    <row r="7" s="4" customFormat="1" ht="15"/>
    <row r="8" spans="1:7" s="6" customFormat="1" ht="75">
      <c r="A8" s="61" t="s">
        <v>2</v>
      </c>
      <c r="B8" s="61" t="s">
        <v>68</v>
      </c>
      <c r="C8" s="61" t="s">
        <v>7</v>
      </c>
      <c r="D8" s="61" t="s">
        <v>8</v>
      </c>
      <c r="E8" s="61" t="s">
        <v>9</v>
      </c>
      <c r="F8" s="61" t="s">
        <v>62</v>
      </c>
      <c r="G8" s="61" t="s">
        <v>69</v>
      </c>
    </row>
    <row r="9" spans="1:7" s="4" customFormat="1" ht="15">
      <c r="A9" s="60">
        <v>1</v>
      </c>
      <c r="B9" s="60">
        <v>2</v>
      </c>
      <c r="C9" s="60">
        <v>3</v>
      </c>
      <c r="D9" s="60">
        <v>4</v>
      </c>
      <c r="E9" s="60">
        <v>5</v>
      </c>
      <c r="F9" s="60">
        <v>6</v>
      </c>
      <c r="G9" s="60">
        <v>7</v>
      </c>
    </row>
    <row r="10" spans="1:7" s="4" customFormat="1" ht="315">
      <c r="A10" s="210">
        <v>1</v>
      </c>
      <c r="B10" s="210" t="s">
        <v>327</v>
      </c>
      <c r="C10" s="210" t="s">
        <v>328</v>
      </c>
      <c r="D10" s="211">
        <v>44509</v>
      </c>
      <c r="E10" s="210" t="s">
        <v>329</v>
      </c>
      <c r="F10" s="210" t="s">
        <v>307</v>
      </c>
      <c r="G10" s="210" t="s">
        <v>330</v>
      </c>
    </row>
    <row r="11" spans="1:7" s="4" customFormat="1" ht="15">
      <c r="A11" s="62"/>
      <c r="B11" s="62"/>
      <c r="C11" s="62"/>
      <c r="D11" s="62"/>
      <c r="E11" s="62"/>
      <c r="F11" s="62"/>
      <c r="G11" s="62"/>
    </row>
    <row r="12" spans="1:7" s="4" customFormat="1" ht="15">
      <c r="A12" s="62"/>
      <c r="B12" s="62"/>
      <c r="C12" s="62"/>
      <c r="D12" s="62"/>
      <c r="E12" s="62"/>
      <c r="F12" s="62"/>
      <c r="G12" s="62"/>
    </row>
    <row r="13" spans="1:7" s="4" customFormat="1" ht="15">
      <c r="A13" s="62"/>
      <c r="B13" s="62"/>
      <c r="C13" s="62"/>
      <c r="D13" s="62"/>
      <c r="E13" s="62"/>
      <c r="F13" s="62"/>
      <c r="G13" s="62"/>
    </row>
    <row r="14" s="4" customFormat="1" ht="15"/>
    <row r="15" spans="1:2" s="4" customFormat="1" ht="15">
      <c r="A15" s="16" t="s">
        <v>233</v>
      </c>
      <c r="B15" s="16"/>
    </row>
    <row r="16" s="4" customFormat="1" ht="15"/>
    <row r="17" s="4" customFormat="1" ht="15"/>
    <row r="18" spans="1:7" s="4" customFormat="1" ht="15">
      <c r="A18" s="330" t="s">
        <v>331</v>
      </c>
      <c r="B18" s="330"/>
      <c r="C18" s="330"/>
      <c r="D18" s="330"/>
      <c r="E18" s="330"/>
      <c r="F18" s="330"/>
      <c r="G18" s="330"/>
    </row>
    <row r="19" spans="1:7" s="4" customFormat="1" ht="15.75">
      <c r="A19" s="9"/>
      <c r="B19" s="9"/>
      <c r="C19" s="10"/>
      <c r="D19" s="10"/>
      <c r="E19" s="30" t="s">
        <v>4</v>
      </c>
      <c r="F19" s="30"/>
      <c r="G19" s="30"/>
    </row>
    <row r="20" spans="1:7" s="4" customFormat="1" ht="15">
      <c r="A20"/>
      <c r="B20"/>
      <c r="C20"/>
      <c r="D20"/>
      <c r="E20"/>
      <c r="F20"/>
      <c r="G20"/>
    </row>
    <row r="21" spans="1:7" s="4" customFormat="1" ht="15">
      <c r="A21" s="31" t="s">
        <v>326</v>
      </c>
      <c r="B21" s="31"/>
      <c r="C21"/>
      <c r="D21"/>
      <c r="E21"/>
      <c r="F21"/>
      <c r="G21"/>
    </row>
    <row r="22" spans="1:7" s="4" customFormat="1" ht="15">
      <c r="A22"/>
      <c r="B22"/>
      <c r="C22"/>
      <c r="D22"/>
      <c r="E22"/>
      <c r="F22"/>
      <c r="G22"/>
    </row>
    <row r="23" spans="1:7" s="4" customFormat="1" ht="15">
      <c r="A23"/>
      <c r="B23"/>
      <c r="C23"/>
      <c r="D23"/>
      <c r="E23"/>
      <c r="F23"/>
      <c r="G23"/>
    </row>
    <row r="24" spans="1:7" s="4" customFormat="1" ht="15">
      <c r="A24"/>
      <c r="B24"/>
      <c r="C24"/>
      <c r="D24"/>
      <c r="E24"/>
      <c r="F24"/>
      <c r="G24"/>
    </row>
    <row r="25" spans="1:7" s="4" customFormat="1" ht="15">
      <c r="A25"/>
      <c r="B25"/>
      <c r="C25"/>
      <c r="D25"/>
      <c r="E25"/>
      <c r="F25"/>
      <c r="G25"/>
    </row>
    <row r="26" spans="1:7" s="4" customFormat="1" ht="15">
      <c r="A26"/>
      <c r="B26"/>
      <c r="C26"/>
      <c r="D26"/>
      <c r="E26"/>
      <c r="F26"/>
      <c r="G26"/>
    </row>
    <row r="27" spans="1:7" s="10" customFormat="1" ht="18" customHeight="1">
      <c r="A27"/>
      <c r="B27"/>
      <c r="C27"/>
      <c r="D27"/>
      <c r="E27"/>
      <c r="F27"/>
      <c r="G27"/>
    </row>
    <row r="28" spans="1:7" s="10" customFormat="1" ht="12.75">
      <c r="A28"/>
      <c r="B28"/>
      <c r="C28"/>
      <c r="D28"/>
      <c r="E28"/>
      <c r="F28"/>
      <c r="G28"/>
    </row>
  </sheetData>
  <sheetProtection/>
  <mergeCells count="4">
    <mergeCell ref="C3:G3"/>
    <mergeCell ref="C4:G4"/>
    <mergeCell ref="C5:G5"/>
    <mergeCell ref="A18:G18"/>
  </mergeCells>
  <printOptions/>
  <pageMargins left="0.7086614173228347" right="0.7086614173228347" top="0.7480314960629921" bottom="0.7480314960629921" header="0.31496062992125984" footer="0.31496062992125984"/>
  <pageSetup fitToHeight="1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A1" sqref="A1:D17"/>
    </sheetView>
  </sheetViews>
  <sheetFormatPr defaultColWidth="9.140625" defaultRowHeight="12.75"/>
  <cols>
    <col min="1" max="1" width="7.00390625" style="12" customWidth="1"/>
    <col min="2" max="2" width="35.421875" style="12" customWidth="1"/>
    <col min="3" max="3" width="20.57421875" style="10" customWidth="1"/>
    <col min="4" max="4" width="24.140625" style="10" customWidth="1"/>
    <col min="5" max="5" width="15.140625" style="10" customWidth="1"/>
    <col min="6" max="6" width="13.421875" style="10" customWidth="1"/>
    <col min="7" max="7" width="13.57421875" style="10" customWidth="1"/>
    <col min="8" max="8" width="22.7109375" style="10" customWidth="1"/>
    <col min="9" max="16384" width="9.140625" style="10" customWidth="1"/>
  </cols>
  <sheetData>
    <row r="1" ht="12.75" customHeight="1">
      <c r="D1" s="65" t="s">
        <v>66</v>
      </c>
    </row>
    <row r="2" spans="7:8" ht="12.75" customHeight="1">
      <c r="G2" s="66"/>
      <c r="H2" s="66"/>
    </row>
    <row r="3" spans="1:7" ht="39.75" customHeight="1">
      <c r="A3" s="8"/>
      <c r="B3" s="346" t="s">
        <v>234</v>
      </c>
      <c r="C3" s="346"/>
      <c r="D3" s="346"/>
      <c r="E3" s="2"/>
      <c r="F3" s="2"/>
      <c r="G3" s="2"/>
    </row>
    <row r="4" spans="1:7" s="4" customFormat="1" ht="15.75">
      <c r="A4" s="67" t="s">
        <v>63</v>
      </c>
      <c r="B4" s="347" t="s">
        <v>298</v>
      </c>
      <c r="C4" s="347"/>
      <c r="D4" s="347"/>
      <c r="E4" s="69"/>
      <c r="F4" s="69"/>
      <c r="G4" s="69"/>
    </row>
    <row r="5" spans="3:8" s="4" customFormat="1" ht="15" customHeight="1">
      <c r="C5" s="33" t="s">
        <v>67</v>
      </c>
      <c r="D5" s="70"/>
      <c r="E5" s="70"/>
      <c r="F5" s="70"/>
      <c r="G5" s="70"/>
      <c r="H5" s="70"/>
    </row>
    <row r="6" spans="3:4" s="4" customFormat="1" ht="15" customHeight="1">
      <c r="C6" s="33"/>
      <c r="D6" s="33"/>
    </row>
    <row r="7" spans="1:8" s="1" customFormat="1" ht="29.25" customHeight="1">
      <c r="A7" s="71" t="s">
        <v>2</v>
      </c>
      <c r="B7" s="72" t="s">
        <v>85</v>
      </c>
      <c r="C7" s="71" t="s">
        <v>89</v>
      </c>
      <c r="D7" s="71" t="s">
        <v>87</v>
      </c>
      <c r="E7" s="92"/>
      <c r="F7" s="92"/>
      <c r="G7" s="93"/>
      <c r="H7" s="92"/>
    </row>
    <row r="8" spans="1:8" s="1" customFormat="1" ht="15.75">
      <c r="A8" s="94" t="s">
        <v>10</v>
      </c>
      <c r="B8" s="95" t="s">
        <v>86</v>
      </c>
      <c r="C8" s="96">
        <v>3</v>
      </c>
      <c r="D8" s="96">
        <v>16</v>
      </c>
      <c r="E8" s="97"/>
      <c r="F8" s="97"/>
      <c r="G8" s="97"/>
      <c r="H8" s="97"/>
    </row>
    <row r="9" spans="1:8" s="1" customFormat="1" ht="15.75">
      <c r="A9" s="94" t="s">
        <v>11</v>
      </c>
      <c r="B9" s="95" t="s">
        <v>88</v>
      </c>
      <c r="C9" s="96">
        <v>52</v>
      </c>
      <c r="D9" s="96">
        <v>52</v>
      </c>
      <c r="E9" s="97"/>
      <c r="F9" s="97"/>
      <c r="G9" s="97"/>
      <c r="H9" s="97"/>
    </row>
    <row r="10" spans="1:8" s="1" customFormat="1" ht="47.25">
      <c r="A10" s="94" t="s">
        <v>15</v>
      </c>
      <c r="B10" s="95" t="s">
        <v>116</v>
      </c>
      <c r="C10" s="96"/>
      <c r="D10" s="98" t="s">
        <v>22</v>
      </c>
      <c r="E10" s="97"/>
      <c r="F10" s="97"/>
      <c r="G10" s="97"/>
      <c r="H10" s="97"/>
    </row>
    <row r="12" ht="12.75">
      <c r="B12" s="18" t="s">
        <v>70</v>
      </c>
    </row>
    <row r="13" ht="12.75">
      <c r="B13" s="18"/>
    </row>
    <row r="14" ht="12" customHeight="1"/>
    <row r="15" spans="2:4" ht="12.75">
      <c r="B15" s="31" t="s">
        <v>52</v>
      </c>
      <c r="C15" s="31" t="s">
        <v>332</v>
      </c>
      <c r="D15" s="78"/>
    </row>
    <row r="16" spans="2:4" ht="12.75" customHeight="1">
      <c r="B16" s="9"/>
      <c r="C16" s="9"/>
      <c r="D16" s="11" t="s">
        <v>65</v>
      </c>
    </row>
    <row r="17" spans="2:3" ht="12.75">
      <c r="B17" s="31" t="s">
        <v>333</v>
      </c>
      <c r="C17" s="31"/>
    </row>
  </sheetData>
  <sheetProtection/>
  <mergeCells count="2">
    <mergeCell ref="B3:D3"/>
    <mergeCell ref="B4:D4"/>
  </mergeCells>
  <printOptions/>
  <pageMargins left="0.7086614173228347" right="0.7086614173228347" top="0.7480314960629921" bottom="0.7480314960629921" header="0.31496062992125984" footer="0.31496062992125984"/>
  <pageSetup fitToHeight="100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8">
      <selection activeCell="A1" sqref="A1:F41"/>
    </sheetView>
  </sheetViews>
  <sheetFormatPr defaultColWidth="9.140625" defaultRowHeight="12.75"/>
  <cols>
    <col min="1" max="1" width="7.00390625" style="12" customWidth="1"/>
    <col min="2" max="2" width="16.8515625" style="12" customWidth="1"/>
    <col min="3" max="3" width="28.7109375" style="10" customWidth="1"/>
    <col min="4" max="4" width="23.28125" style="10" customWidth="1"/>
    <col min="5" max="5" width="20.7109375" style="10" customWidth="1"/>
    <col min="6" max="6" width="20.140625" style="10" customWidth="1"/>
    <col min="7" max="7" width="13.421875" style="10" customWidth="1"/>
    <col min="8" max="8" width="13.57421875" style="10" customWidth="1"/>
    <col min="9" max="9" width="22.7109375" style="10" customWidth="1"/>
    <col min="10" max="16384" width="9.140625" style="10" customWidth="1"/>
  </cols>
  <sheetData>
    <row r="1" ht="12.75" customHeight="1">
      <c r="F1" s="65" t="s">
        <v>134</v>
      </c>
    </row>
    <row r="2" spans="8:9" ht="12.75" customHeight="1">
      <c r="H2" s="66"/>
      <c r="I2" s="66"/>
    </row>
    <row r="3" spans="1:8" ht="32.25" customHeight="1">
      <c r="A3" s="8"/>
      <c r="B3" s="346" t="s">
        <v>235</v>
      </c>
      <c r="C3" s="346"/>
      <c r="D3" s="346"/>
      <c r="E3" s="346"/>
      <c r="F3" s="64"/>
      <c r="G3" s="2"/>
      <c r="H3" s="2"/>
    </row>
    <row r="4" spans="1:8" s="4" customFormat="1" ht="15.75">
      <c r="A4" s="67" t="s">
        <v>63</v>
      </c>
      <c r="B4" s="68"/>
      <c r="C4" s="68" t="s">
        <v>298</v>
      </c>
      <c r="D4" s="68"/>
      <c r="E4" s="69"/>
      <c r="F4" s="69"/>
      <c r="G4" s="69"/>
      <c r="H4" s="69"/>
    </row>
    <row r="5" spans="3:9" s="4" customFormat="1" ht="15" customHeight="1">
      <c r="C5" s="33" t="s">
        <v>67</v>
      </c>
      <c r="D5" s="70"/>
      <c r="E5" s="70"/>
      <c r="F5" s="70"/>
      <c r="G5" s="70"/>
      <c r="H5" s="70"/>
      <c r="I5" s="70"/>
    </row>
    <row r="6" spans="3:6" s="4" customFormat="1" ht="15" customHeight="1">
      <c r="C6" s="33"/>
      <c r="D6" s="33"/>
      <c r="E6" s="33"/>
      <c r="F6" s="90" t="s">
        <v>122</v>
      </c>
    </row>
    <row r="7" spans="1:9" ht="80.25" customHeight="1">
      <c r="A7" s="71" t="s">
        <v>2</v>
      </c>
      <c r="B7" s="72" t="s">
        <v>64</v>
      </c>
      <c r="C7" s="71" t="s">
        <v>5</v>
      </c>
      <c r="D7" s="71" t="s">
        <v>121</v>
      </c>
      <c r="E7" s="71" t="s">
        <v>123</v>
      </c>
      <c r="F7" s="71" t="s">
        <v>124</v>
      </c>
      <c r="G7" s="73"/>
      <c r="H7" s="74"/>
      <c r="I7" s="73"/>
    </row>
    <row r="8" spans="1:9" ht="12.75">
      <c r="A8" s="13" t="s">
        <v>10</v>
      </c>
      <c r="B8" s="13" t="s">
        <v>11</v>
      </c>
      <c r="C8" s="75">
        <v>3</v>
      </c>
      <c r="D8" s="89" t="s">
        <v>120</v>
      </c>
      <c r="E8" s="75">
        <v>5</v>
      </c>
      <c r="F8" s="75">
        <v>6</v>
      </c>
      <c r="G8" s="76"/>
      <c r="H8" s="76"/>
      <c r="I8" s="76"/>
    </row>
    <row r="9" spans="1:9" ht="18.75">
      <c r="A9" s="228"/>
      <c r="B9" s="228"/>
      <c r="C9" s="229" t="s">
        <v>83</v>
      </c>
      <c r="D9" s="270">
        <f>SUM(D10:D37)</f>
        <v>4662.17</v>
      </c>
      <c r="E9" s="229"/>
      <c r="F9" s="229"/>
      <c r="G9" s="76"/>
      <c r="H9" s="76"/>
      <c r="I9" s="76"/>
    </row>
    <row r="10" spans="1:9" ht="25.5">
      <c r="A10" s="225" t="s">
        <v>10</v>
      </c>
      <c r="B10" s="225" t="s">
        <v>306</v>
      </c>
      <c r="C10" s="226" t="s">
        <v>307</v>
      </c>
      <c r="D10" s="226">
        <v>23.5</v>
      </c>
      <c r="E10" s="226">
        <v>0</v>
      </c>
      <c r="F10" s="226">
        <v>23.5</v>
      </c>
      <c r="G10" s="76"/>
      <c r="H10" s="76"/>
      <c r="I10" s="76"/>
    </row>
    <row r="11" spans="1:9" ht="38.25">
      <c r="A11" s="63" t="s">
        <v>11</v>
      </c>
      <c r="B11" s="227" t="s">
        <v>341</v>
      </c>
      <c r="C11" s="220" t="s">
        <v>379</v>
      </c>
      <c r="D11" s="221">
        <v>20</v>
      </c>
      <c r="E11" s="220">
        <v>0</v>
      </c>
      <c r="F11" s="221">
        <f>$D$10</f>
        <v>23.5</v>
      </c>
      <c r="G11" s="76"/>
      <c r="H11" s="76"/>
      <c r="I11" s="76"/>
    </row>
    <row r="12" spans="1:9" ht="12.75">
      <c r="A12" s="63" t="s">
        <v>15</v>
      </c>
      <c r="B12" s="224" t="s">
        <v>380</v>
      </c>
      <c r="C12" s="220" t="s">
        <v>342</v>
      </c>
      <c r="D12" s="221">
        <v>69</v>
      </c>
      <c r="E12" s="220">
        <v>0</v>
      </c>
      <c r="F12" s="221">
        <f aca="true" t="shared" si="0" ref="F12:F30">D12</f>
        <v>69</v>
      </c>
      <c r="G12" s="76"/>
      <c r="H12" s="76"/>
      <c r="I12" s="76"/>
    </row>
    <row r="13" spans="1:9" ht="12.75">
      <c r="A13" s="63" t="s">
        <v>16</v>
      </c>
      <c r="B13" s="227" t="s">
        <v>343</v>
      </c>
      <c r="C13" s="220" t="s">
        <v>344</v>
      </c>
      <c r="D13" s="221">
        <v>9</v>
      </c>
      <c r="E13" s="220">
        <v>0</v>
      </c>
      <c r="F13" s="221">
        <f t="shared" si="0"/>
        <v>9</v>
      </c>
      <c r="G13" s="76"/>
      <c r="H13" s="76"/>
      <c r="I13" s="76"/>
    </row>
    <row r="14" spans="1:9" ht="12.75">
      <c r="A14" s="63" t="s">
        <v>25</v>
      </c>
      <c r="B14" s="227" t="s">
        <v>345</v>
      </c>
      <c r="C14" s="220" t="s">
        <v>346</v>
      </c>
      <c r="D14" s="221">
        <v>67</v>
      </c>
      <c r="E14" s="220">
        <v>0</v>
      </c>
      <c r="F14" s="221">
        <f t="shared" si="0"/>
        <v>67</v>
      </c>
      <c r="G14" s="76"/>
      <c r="H14" s="76"/>
      <c r="I14" s="76"/>
    </row>
    <row r="15" spans="1:9" ht="12.75">
      <c r="A15" s="63" t="s">
        <v>76</v>
      </c>
      <c r="B15" s="227" t="s">
        <v>347</v>
      </c>
      <c r="C15" s="220" t="s">
        <v>348</v>
      </c>
      <c r="D15" s="221">
        <v>48</v>
      </c>
      <c r="E15" s="220">
        <v>0</v>
      </c>
      <c r="F15" s="221">
        <f t="shared" si="0"/>
        <v>48</v>
      </c>
      <c r="G15" s="76"/>
      <c r="H15" s="76"/>
      <c r="I15" s="76"/>
    </row>
    <row r="16" spans="1:9" ht="12.75">
      <c r="A16" s="63" t="s">
        <v>77</v>
      </c>
      <c r="B16" s="227" t="s">
        <v>349</v>
      </c>
      <c r="C16" s="220" t="s">
        <v>350</v>
      </c>
      <c r="D16" s="221">
        <v>47</v>
      </c>
      <c r="E16" s="220">
        <v>0</v>
      </c>
      <c r="F16" s="221">
        <f t="shared" si="0"/>
        <v>47</v>
      </c>
      <c r="G16" s="76"/>
      <c r="H16" s="76"/>
      <c r="I16" s="76"/>
    </row>
    <row r="17" spans="1:9" ht="12.75">
      <c r="A17" s="63" t="s">
        <v>254</v>
      </c>
      <c r="B17" s="227" t="s">
        <v>351</v>
      </c>
      <c r="C17" s="222" t="s">
        <v>352</v>
      </c>
      <c r="D17" s="223">
        <v>70</v>
      </c>
      <c r="E17" s="222">
        <v>0</v>
      </c>
      <c r="F17" s="223">
        <f t="shared" si="0"/>
        <v>70</v>
      </c>
      <c r="G17" s="76"/>
      <c r="H17" s="76"/>
      <c r="I17" s="76"/>
    </row>
    <row r="18" spans="1:9" ht="12.75">
      <c r="A18" s="63" t="s">
        <v>257</v>
      </c>
      <c r="B18" s="227" t="s">
        <v>353</v>
      </c>
      <c r="C18" s="222" t="s">
        <v>354</v>
      </c>
      <c r="D18" s="223">
        <v>93</v>
      </c>
      <c r="E18" s="222">
        <v>0</v>
      </c>
      <c r="F18" s="223">
        <f t="shared" si="0"/>
        <v>93</v>
      </c>
      <c r="G18" s="77"/>
      <c r="H18" s="77"/>
      <c r="I18" s="77"/>
    </row>
    <row r="19" spans="1:6" ht="12.75">
      <c r="A19" s="63" t="s">
        <v>259</v>
      </c>
      <c r="B19" s="227" t="s">
        <v>355</v>
      </c>
      <c r="C19" s="222" t="s">
        <v>356</v>
      </c>
      <c r="D19" s="223">
        <v>36</v>
      </c>
      <c r="E19" s="222">
        <v>0</v>
      </c>
      <c r="F19" s="223">
        <f t="shared" si="0"/>
        <v>36</v>
      </c>
    </row>
    <row r="20" spans="1:6" ht="12.75">
      <c r="A20" s="63" t="s">
        <v>262</v>
      </c>
      <c r="B20" s="227" t="s">
        <v>357</v>
      </c>
      <c r="C20" s="222" t="s">
        <v>358</v>
      </c>
      <c r="D20" s="223">
        <v>87</v>
      </c>
      <c r="E20" s="222">
        <v>0</v>
      </c>
      <c r="F20" s="223">
        <f t="shared" si="0"/>
        <v>87</v>
      </c>
    </row>
    <row r="21" spans="1:6" ht="12.75">
      <c r="A21" s="63" t="s">
        <v>265</v>
      </c>
      <c r="B21" s="227" t="s">
        <v>359</v>
      </c>
      <c r="C21" s="222" t="s">
        <v>360</v>
      </c>
      <c r="D21" s="223">
        <v>43</v>
      </c>
      <c r="E21" s="222">
        <v>0</v>
      </c>
      <c r="F21" s="223">
        <f t="shared" si="0"/>
        <v>43</v>
      </c>
    </row>
    <row r="22" spans="1:6" ht="12.75">
      <c r="A22" s="63" t="s">
        <v>268</v>
      </c>
      <c r="B22" s="227" t="s">
        <v>361</v>
      </c>
      <c r="C22" s="222" t="s">
        <v>362</v>
      </c>
      <c r="D22" s="223">
        <v>76</v>
      </c>
      <c r="E22" s="222">
        <v>0</v>
      </c>
      <c r="F22" s="223">
        <f t="shared" si="0"/>
        <v>76</v>
      </c>
    </row>
    <row r="23" spans="1:6" ht="12.75">
      <c r="A23" s="63" t="s">
        <v>271</v>
      </c>
      <c r="B23" s="227" t="s">
        <v>363</v>
      </c>
      <c r="C23" s="222" t="s">
        <v>364</v>
      </c>
      <c r="D23" s="223">
        <v>48</v>
      </c>
      <c r="E23" s="222">
        <v>0</v>
      </c>
      <c r="F23" s="223">
        <f t="shared" si="0"/>
        <v>48</v>
      </c>
    </row>
    <row r="24" spans="1:6" ht="12.75">
      <c r="A24" s="63" t="s">
        <v>274</v>
      </c>
      <c r="B24" s="227" t="s">
        <v>365</v>
      </c>
      <c r="C24" s="222" t="s">
        <v>366</v>
      </c>
      <c r="D24" s="223">
        <v>54</v>
      </c>
      <c r="E24" s="222">
        <v>0</v>
      </c>
      <c r="F24" s="223">
        <f t="shared" si="0"/>
        <v>54</v>
      </c>
    </row>
    <row r="25" spans="1:6" ht="12.75">
      <c r="A25" s="63" t="s">
        <v>277</v>
      </c>
      <c r="B25" s="227" t="s">
        <v>367</v>
      </c>
      <c r="C25" s="222" t="s">
        <v>368</v>
      </c>
      <c r="D25" s="223">
        <v>65</v>
      </c>
      <c r="E25" s="222">
        <v>0</v>
      </c>
      <c r="F25" s="223">
        <f t="shared" si="0"/>
        <v>65</v>
      </c>
    </row>
    <row r="26" spans="1:6" ht="12.75">
      <c r="A26" s="63" t="s">
        <v>279</v>
      </c>
      <c r="B26" s="227" t="s">
        <v>369</v>
      </c>
      <c r="C26" s="222" t="s">
        <v>370</v>
      </c>
      <c r="D26" s="223">
        <v>63</v>
      </c>
      <c r="E26" s="222">
        <v>0</v>
      </c>
      <c r="F26" s="223">
        <f t="shared" si="0"/>
        <v>63</v>
      </c>
    </row>
    <row r="27" spans="1:6" ht="12.75">
      <c r="A27" s="63" t="s">
        <v>281</v>
      </c>
      <c r="B27" s="227" t="s">
        <v>371</v>
      </c>
      <c r="C27" s="222" t="s">
        <v>372</v>
      </c>
      <c r="D27" s="223">
        <v>108</v>
      </c>
      <c r="E27" s="222">
        <v>0</v>
      </c>
      <c r="F27" s="223">
        <f t="shared" si="0"/>
        <v>108</v>
      </c>
    </row>
    <row r="28" spans="1:6" ht="12.75">
      <c r="A28" s="63" t="s">
        <v>283</v>
      </c>
      <c r="B28" s="227" t="s">
        <v>373</v>
      </c>
      <c r="C28" s="222" t="s">
        <v>374</v>
      </c>
      <c r="D28" s="223">
        <v>144</v>
      </c>
      <c r="E28" s="222">
        <v>0</v>
      </c>
      <c r="F28" s="223">
        <f t="shared" si="0"/>
        <v>144</v>
      </c>
    </row>
    <row r="29" spans="1:6" ht="12.75">
      <c r="A29" s="63" t="s">
        <v>285</v>
      </c>
      <c r="B29" s="227" t="s">
        <v>375</v>
      </c>
      <c r="C29" s="222" t="s">
        <v>376</v>
      </c>
      <c r="D29" s="223">
        <v>56</v>
      </c>
      <c r="E29" s="222">
        <v>0</v>
      </c>
      <c r="F29" s="223">
        <f t="shared" si="0"/>
        <v>56</v>
      </c>
    </row>
    <row r="30" spans="1:6" ht="12.75">
      <c r="A30" s="63" t="s">
        <v>287</v>
      </c>
      <c r="B30" s="227" t="s">
        <v>377</v>
      </c>
      <c r="C30" s="222" t="s">
        <v>378</v>
      </c>
      <c r="D30" s="223">
        <v>92</v>
      </c>
      <c r="E30" s="222">
        <v>0</v>
      </c>
      <c r="F30" s="223">
        <f t="shared" si="0"/>
        <v>92</v>
      </c>
    </row>
    <row r="31" spans="1:6" ht="12.75">
      <c r="A31" s="63" t="s">
        <v>288</v>
      </c>
      <c r="B31" s="238" t="s">
        <v>401</v>
      </c>
      <c r="C31" s="165" t="s">
        <v>402</v>
      </c>
      <c r="D31" s="165">
        <f>SUM(E31:F31)</f>
        <v>224.20000000000002</v>
      </c>
      <c r="E31" s="165">
        <v>41.9</v>
      </c>
      <c r="F31" s="165">
        <v>182.3</v>
      </c>
    </row>
    <row r="32" spans="1:6" ht="12.75">
      <c r="A32" s="63" t="s">
        <v>290</v>
      </c>
      <c r="B32" s="241" t="s">
        <v>412</v>
      </c>
      <c r="C32" s="165" t="s">
        <v>414</v>
      </c>
      <c r="D32" s="165">
        <f>SUM(E32:F32)</f>
        <v>297</v>
      </c>
      <c r="E32" s="165">
        <v>259</v>
      </c>
      <c r="F32" s="165">
        <v>38</v>
      </c>
    </row>
    <row r="33" spans="1:6" ht="12.75">
      <c r="A33" s="225" t="s">
        <v>292</v>
      </c>
      <c r="B33" s="238" t="s">
        <v>416</v>
      </c>
      <c r="C33" s="165" t="s">
        <v>425</v>
      </c>
      <c r="D33" s="165">
        <v>56</v>
      </c>
      <c r="E33" s="165">
        <v>0</v>
      </c>
      <c r="F33" s="165">
        <v>56</v>
      </c>
    </row>
    <row r="34" spans="1:6" ht="12.75">
      <c r="A34" s="225" t="s">
        <v>435</v>
      </c>
      <c r="B34" s="246" t="s">
        <v>426</v>
      </c>
      <c r="C34" s="247" t="s">
        <v>427</v>
      </c>
      <c r="D34" s="165">
        <v>160.5</v>
      </c>
      <c r="E34" s="165">
        <v>160.5</v>
      </c>
      <c r="F34" s="165">
        <v>0</v>
      </c>
    </row>
    <row r="35" spans="1:6" ht="25.5">
      <c r="A35" s="225" t="s">
        <v>436</v>
      </c>
      <c r="B35" s="238" t="s">
        <v>482</v>
      </c>
      <c r="C35" s="238" t="s">
        <v>483</v>
      </c>
      <c r="D35" s="165">
        <v>2</v>
      </c>
      <c r="E35" s="165">
        <v>0</v>
      </c>
      <c r="F35" s="165">
        <v>2</v>
      </c>
    </row>
    <row r="36" spans="1:6" ht="25.5">
      <c r="A36" s="225" t="s">
        <v>637</v>
      </c>
      <c r="B36" s="238" t="s">
        <v>638</v>
      </c>
      <c r="C36" s="165" t="s">
        <v>639</v>
      </c>
      <c r="D36" s="165">
        <f>SUM(E36:F36)</f>
        <v>236</v>
      </c>
      <c r="E36" s="165">
        <v>67.62</v>
      </c>
      <c r="F36" s="165">
        <v>168.38</v>
      </c>
    </row>
    <row r="37" spans="1:6" ht="12.75">
      <c r="A37" s="225" t="s">
        <v>646</v>
      </c>
      <c r="B37" s="238" t="s">
        <v>645</v>
      </c>
      <c r="C37" s="238" t="s">
        <v>640</v>
      </c>
      <c r="D37" s="165">
        <f>SUM(E37:F37)</f>
        <v>2367.9700000000003</v>
      </c>
      <c r="E37" s="165">
        <v>1523.47</v>
      </c>
      <c r="F37" s="165">
        <v>844.5</v>
      </c>
    </row>
    <row r="38" spans="1:6" ht="12" customHeight="1">
      <c r="A38" s="63"/>
      <c r="B38" s="219"/>
      <c r="C38" s="130"/>
      <c r="D38" s="130"/>
      <c r="E38" s="130"/>
      <c r="F38" s="130"/>
    </row>
    <row r="39" spans="2:6" ht="12.75">
      <c r="B39" s="31" t="s">
        <v>52</v>
      </c>
      <c r="C39" s="31" t="s">
        <v>332</v>
      </c>
      <c r="D39" s="78"/>
      <c r="E39" s="79"/>
      <c r="F39" s="79"/>
    </row>
    <row r="40" spans="2:6" ht="12.75" customHeight="1">
      <c r="B40" s="9"/>
      <c r="C40" s="9"/>
      <c r="D40" s="11" t="s">
        <v>65</v>
      </c>
      <c r="E40" s="11"/>
      <c r="F40" s="11"/>
    </row>
    <row r="41" spans="2:3" ht="12.75">
      <c r="B41" s="31" t="s">
        <v>334</v>
      </c>
      <c r="C41" s="31"/>
    </row>
  </sheetData>
  <sheetProtection/>
  <mergeCells count="1">
    <mergeCell ref="B3:E3"/>
  </mergeCells>
  <printOptions/>
  <pageMargins left="0.7086614173228347" right="0.7086614173228347" top="0.7480314960629921" bottom="0.7480314960629921" header="0.31496062992125984" footer="0.31496062992125984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Кушакова Ирина А.</dc:creator>
  <cp:keywords/>
  <dc:description/>
  <cp:lastModifiedBy>Пользователь Windows</cp:lastModifiedBy>
  <cp:lastPrinted>2022-01-24T01:54:57Z</cp:lastPrinted>
  <dcterms:created xsi:type="dcterms:W3CDTF">2010-01-11T03:41:37Z</dcterms:created>
  <dcterms:modified xsi:type="dcterms:W3CDTF">2022-01-24T01:55:15Z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