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240" windowWidth="15570" windowHeight="12450"/>
  </bookViews>
  <sheets>
    <sheet name="СВЕДЕНИЯ " sheetId="3" r:id="rId1"/>
    <sheet name="сведения с формулой" sheetId="4" r:id="rId2"/>
  </sheets>
  <definedNames>
    <definedName name="_xlnm.Print_Area" localSheetId="0">'СВЕДЕНИЯ '!$A$1:$Z$82</definedName>
    <definedName name="_xlnm.Print_Area" localSheetId="1">'сведения с формулой'!$A$1:$K$27</definedName>
  </definedNames>
  <calcPr calcId="125725"/>
</workbook>
</file>

<file path=xl/calcChain.xml><?xml version="1.0" encoding="utf-8"?>
<calcChain xmlns="http://schemas.openxmlformats.org/spreadsheetml/2006/main">
  <c r="K60" i="3"/>
  <c r="K61" s="1"/>
  <c r="K36" l="1"/>
  <c r="D20" l="1"/>
  <c r="E20"/>
  <c r="B18"/>
  <c r="B17"/>
  <c r="B16"/>
  <c r="B15"/>
  <c r="B14"/>
  <c r="B13"/>
  <c r="B12"/>
  <c r="B11"/>
  <c r="B10"/>
  <c r="B20" l="1"/>
  <c r="B30"/>
  <c r="B26"/>
  <c r="B31"/>
  <c r="B29"/>
  <c r="B27"/>
  <c r="B25"/>
  <c r="B28"/>
  <c r="B19"/>
  <c r="B21"/>
  <c r="E8"/>
  <c r="J8"/>
  <c r="K8"/>
  <c r="K23" s="1"/>
  <c r="K37" s="1"/>
  <c r="F6" l="1"/>
  <c r="G6"/>
  <c r="G8" s="1"/>
  <c r="B8"/>
  <c r="I7" l="1"/>
  <c r="I8"/>
  <c r="I25" s="1"/>
  <c r="C8"/>
  <c r="C7"/>
  <c r="K26" i="4"/>
  <c r="K20"/>
  <c r="K14"/>
  <c r="K9"/>
  <c r="C31" i="3" l="1"/>
  <c r="C29"/>
  <c r="C27"/>
  <c r="C26"/>
  <c r="C25"/>
  <c r="C30"/>
  <c r="C28"/>
  <c r="I28"/>
  <c r="I29"/>
  <c r="I31"/>
  <c r="I30"/>
  <c r="I27"/>
  <c r="I26"/>
  <c r="C9"/>
  <c r="C11"/>
  <c r="C13"/>
  <c r="C15"/>
  <c r="C17"/>
  <c r="C20"/>
  <c r="C10"/>
  <c r="C12"/>
  <c r="C14"/>
  <c r="C16"/>
  <c r="C18"/>
  <c r="C19"/>
  <c r="C21"/>
  <c r="C22"/>
  <c r="I10"/>
  <c r="I12"/>
  <c r="I14"/>
  <c r="I16"/>
  <c r="I18"/>
  <c r="I19"/>
  <c r="I21"/>
  <c r="I22"/>
  <c r="I9"/>
  <c r="I11"/>
  <c r="I13"/>
  <c r="I15"/>
  <c r="I17"/>
  <c r="I20"/>
  <c r="K15" i="4"/>
  <c r="K21" s="1"/>
  <c r="K27" s="1"/>
</calcChain>
</file>

<file path=xl/sharedStrings.xml><?xml version="1.0" encoding="utf-8"?>
<sst xmlns="http://schemas.openxmlformats.org/spreadsheetml/2006/main" count="271" uniqueCount="101">
  <si>
    <t>№ п/п</t>
  </si>
  <si>
    <t xml:space="preserve">№ </t>
  </si>
  <si>
    <t xml:space="preserve">дата контракта </t>
  </si>
  <si>
    <t xml:space="preserve">Номенклатура закупаемой продукции, количество               (шт., кг, м и т.д.)  </t>
  </si>
  <si>
    <r>
      <t xml:space="preserve">Объем контракта, </t>
    </r>
    <r>
      <rPr>
        <b/>
        <sz val="22"/>
        <rFont val="Times New Roman"/>
        <family val="1"/>
        <charset val="204"/>
      </rPr>
      <t>тыс. руб.</t>
    </r>
  </si>
  <si>
    <t>Номер и дата контракта (договора) заказчика</t>
  </si>
  <si>
    <t>Учреждение ГУФСИН России по Кемеровской области - Кузбассу</t>
  </si>
  <si>
    <t xml:space="preserve">Заказчики, с которым  учреждение УИС заключило контракт (договор)                                                                                      </t>
  </si>
  <si>
    <t xml:space="preserve"> Муниципальное образование (городской округ, муниципальный район или округ)</t>
  </si>
  <si>
    <t>Сведения по исполнению пункта 9 перечня поручения Губернатора Кузбасса от 17.06.2019 №44</t>
  </si>
  <si>
    <t>итого 1 квартал 2021 года</t>
  </si>
  <si>
    <t>итого 2 квартал 2021 года</t>
  </si>
  <si>
    <t>всего 6 месяцев 2021 года</t>
  </si>
  <si>
    <t>итого 3 квартал 2021 года</t>
  </si>
  <si>
    <t>всего 9 месяцев 2021 года</t>
  </si>
  <si>
    <t>итого 4 квартал 2021 года</t>
  </si>
  <si>
    <t>всего 12 месяцев 2021 года</t>
  </si>
  <si>
    <t>1 квартал 2021 года</t>
  </si>
  <si>
    <t>2 квартал2021 года</t>
  </si>
  <si>
    <t>3 квартал 2021 года</t>
  </si>
  <si>
    <t>4 квартал 2021 года</t>
  </si>
  <si>
    <t>Номер и дата контракта (договора) учреждения УИС</t>
  </si>
  <si>
    <t xml:space="preserve">Форма участия </t>
  </si>
  <si>
    <t>2 квартал 2021 года</t>
  </si>
  <si>
    <t>Номер и дата контракта (договора)                                 учреждения УИС</t>
  </si>
  <si>
    <t xml:space="preserve">Заказчик, с которым  учреждение УИС заключило контракт (договор)                                                                                      </t>
  </si>
  <si>
    <t>Осинниковский городской округ</t>
  </si>
  <si>
    <t>МБОУ «Лицей № 36» (г. Осинники)</t>
  </si>
  <si>
    <t xml:space="preserve">Полотенце вафельное </t>
  </si>
  <si>
    <t>26.01.2021</t>
  </si>
  <si>
    <t xml:space="preserve">МКОУ «Школа-интернат №4» </t>
  </si>
  <si>
    <t>ИК-50 г. Юрга</t>
  </si>
  <si>
    <t>ед. поставщик</t>
  </si>
  <si>
    <t>23032021</t>
  </si>
  <si>
    <t>25.03.2021</t>
  </si>
  <si>
    <t>2332021</t>
  </si>
  <si>
    <t>МБУДО "ДДТ им.Зотова В.А."</t>
  </si>
  <si>
    <t>Жилет сигнальный</t>
  </si>
  <si>
    <t>МБДОУ Детский сад № 34 "Красная шапочка", 4222006201</t>
  </si>
  <si>
    <t>МБДОУ Детский сад № 35 «Колокольчик», 4222012290</t>
  </si>
  <si>
    <t>МБДОУ  Детский сад № 7 "Василек", 4222005889</t>
  </si>
  <si>
    <t>МБДОУ  Детский сад № 21 "Ивушка", 4222005896</t>
  </si>
  <si>
    <t>МБДОУ Детский сад № 25 "Золотой петушок", 4222005945</t>
  </si>
  <si>
    <t>МБДОУ Детский сад № 28 "Дельфин", 4222006191</t>
  </si>
  <si>
    <t>МБДОУ Детский сад №33 "Росинка", 4222005840</t>
  </si>
  <si>
    <t>МБДОУ Детский сад № 36 "Тополек", 4222006593</t>
  </si>
  <si>
    <t>МБДОУ Детский сад № 39 "Сказка", 4222005529</t>
  </si>
  <si>
    <t>МБДОУ Детский сад № 40 "Подснежник", 4222005511</t>
  </si>
  <si>
    <t>МБОУ  «Детский сад № 13», 4222011402</t>
  </si>
  <si>
    <t>МБДОУ Детский сад № 19 "Ромашка", 4222005960</t>
  </si>
  <si>
    <t>МБДОУ Детский сад № 9 "Светлячок", 4222005871</t>
  </si>
  <si>
    <t>МБОУ «СОШ № 31», 4222003112</t>
  </si>
  <si>
    <t>Комплект постельного белья</t>
  </si>
  <si>
    <t>Черенки, швабры, разделочные  доски</t>
  </si>
  <si>
    <t>ЛИУ № 16         г. Новокузнецк</t>
  </si>
  <si>
    <t>ИК-43 г.Кемерово</t>
  </si>
  <si>
    <t>01.02.2021</t>
  </si>
  <si>
    <t>01.01.2021</t>
  </si>
  <si>
    <t>Итого 1 квартал 2021 года</t>
  </si>
  <si>
    <t>рабочие костюмы</t>
  </si>
  <si>
    <t>23-ПБ</t>
  </si>
  <si>
    <t>МКОУ Детский дом 4222008343</t>
  </si>
  <si>
    <t xml:space="preserve">ИК-35 г. Мариинск </t>
  </si>
  <si>
    <t>ГБУЗ "Осинниковская городская больница"</t>
  </si>
  <si>
    <t xml:space="preserve">Мягкий инвентарь </t>
  </si>
  <si>
    <t>№ 121</t>
  </si>
  <si>
    <t>№121</t>
  </si>
  <si>
    <t>№ 118</t>
  </si>
  <si>
    <t>№ 35</t>
  </si>
  <si>
    <t>№118</t>
  </si>
  <si>
    <t>№35</t>
  </si>
  <si>
    <t>МБУ ДО ДЮСШ 4222006064</t>
  </si>
  <si>
    <t>ФКУ ИК-43 ГУФСИН, 4208009031</t>
  </si>
  <si>
    <t>МБДОУ Детский сад № 9 "Светлячок"</t>
  </si>
  <si>
    <t>Костюм повара</t>
  </si>
  <si>
    <t>МБОУ  «Детский сад № 13»</t>
  </si>
  <si>
    <t>МБДОУ Детский сад № 19 "Ромашка"</t>
  </si>
  <si>
    <t xml:space="preserve">МБДОУ Детский сад № 27 "Тополек" </t>
  </si>
  <si>
    <t>МБДОУ Детский сад № 28 "Дельфин"</t>
  </si>
  <si>
    <t>МБДОУ Детский сад №33 "Росинка"</t>
  </si>
  <si>
    <t>МБДОУ Детский сад № 34 "Красная шапочка"</t>
  </si>
  <si>
    <t>МБДОУ Детский сад № 35 «Колокольчик»</t>
  </si>
  <si>
    <t>МБДОУ Детский сад № 39 "Сказка"</t>
  </si>
  <si>
    <t>МБОУ "ООШ № 21"</t>
  </si>
  <si>
    <t>МАДОУ Детский сад № 30 «Голубок»</t>
  </si>
  <si>
    <t>МАДОУ «ЦРР – детский сад № 54 «Малыш»</t>
  </si>
  <si>
    <t>МАДОУ Детский сад № 5 «Рябинка»</t>
  </si>
  <si>
    <t>ФКУ ИК-40 ГУФСИН, 4206025775</t>
  </si>
  <si>
    <t>ГПОУ "ОГТК" 4222002817</t>
  </si>
  <si>
    <t>Мебель</t>
  </si>
  <si>
    <t>МБУ ЦСОГПВиИ</t>
  </si>
  <si>
    <t>Стол письменный однотумбовый</t>
  </si>
  <si>
    <t>01-07-2021/ВН</t>
  </si>
  <si>
    <t xml:space="preserve">МБДОУ Детский сад № 36 "Тополек" </t>
  </si>
  <si>
    <t xml:space="preserve">МБДОУ Детский сад № 25 "Золотой петушок" </t>
  </si>
  <si>
    <t xml:space="preserve">МБДОУ Детский сад № 21 "Ивушка" </t>
  </si>
  <si>
    <t xml:space="preserve">МБДОУ Детский сад № 40 "Подснежник" </t>
  </si>
  <si>
    <t>ФКУ ИК-41 ГУФСИН</t>
  </si>
  <si>
    <t>170.09.2021У/146</t>
  </si>
  <si>
    <t>МУП "УГХ" г.Осинники</t>
  </si>
  <si>
    <t>Пошив швейных изделий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</si>
</sst>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9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3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14" fontId="3" fillId="0" borderId="20" xfId="0" applyNumberFormat="1" applyFont="1" applyBorder="1" applyAlignment="1">
      <alignment vertical="center"/>
    </xf>
    <xf numFmtId="0" fontId="5" fillId="0" borderId="33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14" fontId="3" fillId="0" borderId="20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14" fontId="3" fillId="0" borderId="36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14" fontId="3" fillId="2" borderId="36" xfId="0" applyNumberFormat="1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tabSelected="1" view="pageLayout" topLeftCell="H22" zoomScaleNormal="100" zoomScaleSheetLayoutView="44" workbookViewId="0">
      <selection activeCell="P27" sqref="P27"/>
    </sheetView>
  </sheetViews>
  <sheetFormatPr defaultColWidth="9.140625" defaultRowHeight="27.75"/>
  <cols>
    <col min="1" max="1" width="34.42578125" style="13" customWidth="1"/>
    <col min="2" max="2" width="41.5703125" style="1" customWidth="1"/>
    <col min="3" max="3" width="29.85546875" style="1" customWidth="1"/>
    <col min="4" max="4" width="28.7109375" style="14" customWidth="1"/>
    <col min="5" max="5" width="35.7109375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5.85546875" style="14" customWidth="1"/>
    <col min="10" max="10" width="40.42578125" style="1" customWidth="1"/>
    <col min="11" max="11" width="55.28515625" style="1" customWidth="1"/>
    <col min="12" max="16384" width="9.140625" style="1"/>
  </cols>
  <sheetData>
    <row r="1" spans="1:11" ht="89.25" customHeight="1" thickBot="1">
      <c r="A1" s="82" t="s">
        <v>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2" customFormat="1" ht="120" customHeight="1">
      <c r="A2" s="87" t="s">
        <v>0</v>
      </c>
      <c r="B2" s="83" t="s">
        <v>6</v>
      </c>
      <c r="C2" s="83" t="s">
        <v>22</v>
      </c>
      <c r="D2" s="89" t="s">
        <v>5</v>
      </c>
      <c r="E2" s="89"/>
      <c r="F2" s="89" t="s">
        <v>24</v>
      </c>
      <c r="G2" s="89"/>
      <c r="H2" s="90" t="s">
        <v>25</v>
      </c>
      <c r="I2" s="89" t="s">
        <v>8</v>
      </c>
      <c r="J2" s="83" t="s">
        <v>3</v>
      </c>
      <c r="K2" s="85" t="s">
        <v>4</v>
      </c>
    </row>
    <row r="3" spans="1:11" s="2" customFormat="1" ht="243" customHeight="1" thickBot="1">
      <c r="A3" s="88"/>
      <c r="B3" s="84"/>
      <c r="C3" s="84"/>
      <c r="D3" s="23" t="s">
        <v>1</v>
      </c>
      <c r="E3" s="23" t="s">
        <v>2</v>
      </c>
      <c r="F3" s="23" t="s">
        <v>1</v>
      </c>
      <c r="G3" s="23" t="s">
        <v>2</v>
      </c>
      <c r="H3" s="91"/>
      <c r="I3" s="92"/>
      <c r="J3" s="84"/>
      <c r="K3" s="86"/>
    </row>
    <row r="4" spans="1:11" ht="28.5" thickBot="1">
      <c r="A4" s="5">
        <v>1</v>
      </c>
      <c r="B4" s="24">
        <v>2</v>
      </c>
      <c r="C4" s="24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4">
        <v>10</v>
      </c>
      <c r="K4" s="26">
        <v>11</v>
      </c>
    </row>
    <row r="5" spans="1:11" s="2" customFormat="1">
      <c r="A5" s="77" t="s">
        <v>17</v>
      </c>
      <c r="B5" s="78"/>
      <c r="C5" s="78"/>
      <c r="D5" s="78"/>
      <c r="E5" s="78"/>
      <c r="F5" s="78"/>
      <c r="G5" s="78"/>
      <c r="H5" s="78"/>
      <c r="I5" s="78"/>
      <c r="J5" s="78"/>
      <c r="K5" s="79"/>
    </row>
    <row r="6" spans="1:11" s="29" customFormat="1" ht="55.15" customHeight="1">
      <c r="A6" s="38">
        <v>1</v>
      </c>
      <c r="B6" s="32" t="s">
        <v>55</v>
      </c>
      <c r="C6" s="32" t="s">
        <v>32</v>
      </c>
      <c r="D6" s="27">
        <v>13</v>
      </c>
      <c r="E6" s="28" t="s">
        <v>29</v>
      </c>
      <c r="F6" s="28">
        <f t="shared" ref="F6:G6" si="0">D6</f>
        <v>13</v>
      </c>
      <c r="G6" s="28" t="str">
        <f t="shared" si="0"/>
        <v>26.01.2021</v>
      </c>
      <c r="H6" s="33" t="s">
        <v>27</v>
      </c>
      <c r="I6" s="33" t="s">
        <v>26</v>
      </c>
      <c r="J6" s="32" t="s">
        <v>28</v>
      </c>
      <c r="K6" s="34">
        <v>3</v>
      </c>
    </row>
    <row r="7" spans="1:11" s="29" customFormat="1" ht="55.15" customHeight="1">
      <c r="A7" s="38">
        <v>2</v>
      </c>
      <c r="B7" s="32" t="s">
        <v>31</v>
      </c>
      <c r="C7" s="32" t="str">
        <f>$C$6</f>
        <v>ед. поставщик</v>
      </c>
      <c r="D7" s="28" t="s">
        <v>33</v>
      </c>
      <c r="E7" s="28" t="s">
        <v>34</v>
      </c>
      <c r="F7" s="28" t="s">
        <v>35</v>
      </c>
      <c r="G7" s="28" t="s">
        <v>34</v>
      </c>
      <c r="H7" s="33" t="s">
        <v>36</v>
      </c>
      <c r="I7" s="33" t="str">
        <f>$I$6</f>
        <v>Осинниковский городской округ</v>
      </c>
      <c r="J7" s="32" t="s">
        <v>37</v>
      </c>
      <c r="K7" s="34">
        <v>0.72</v>
      </c>
    </row>
    <row r="8" spans="1:11" s="29" customFormat="1" ht="55.5">
      <c r="A8" s="38">
        <v>3</v>
      </c>
      <c r="B8" s="32" t="str">
        <f t="shared" ref="B8:G8" si="1">B6</f>
        <v>ИК-43 г.Кемерово</v>
      </c>
      <c r="C8" s="32" t="str">
        <f t="shared" si="1"/>
        <v>ед. поставщик</v>
      </c>
      <c r="D8" s="27">
        <v>12</v>
      </c>
      <c r="E8" s="28" t="str">
        <f t="shared" si="1"/>
        <v>26.01.2021</v>
      </c>
      <c r="F8" s="27">
        <v>12</v>
      </c>
      <c r="G8" s="28" t="str">
        <f t="shared" si="1"/>
        <v>26.01.2021</v>
      </c>
      <c r="H8" s="33" t="s">
        <v>30</v>
      </c>
      <c r="I8" s="33" t="str">
        <f t="shared" ref="I8:K8" si="2">I6</f>
        <v>Осинниковский городской округ</v>
      </c>
      <c r="J8" s="32" t="str">
        <f t="shared" si="2"/>
        <v xml:space="preserve">Полотенце вафельное </v>
      </c>
      <c r="K8" s="34">
        <f t="shared" si="2"/>
        <v>3</v>
      </c>
    </row>
    <row r="9" spans="1:11" s="29" customFormat="1" ht="111">
      <c r="A9" s="39">
        <v>4</v>
      </c>
      <c r="B9" s="35" t="s">
        <v>55</v>
      </c>
      <c r="C9" s="35" t="str">
        <f t="shared" ref="C9:C22" si="3">$C$8</f>
        <v>ед. поставщик</v>
      </c>
      <c r="D9" s="30">
        <v>21</v>
      </c>
      <c r="E9" s="31" t="s">
        <v>56</v>
      </c>
      <c r="F9" s="30">
        <v>21</v>
      </c>
      <c r="G9" s="31" t="s">
        <v>56</v>
      </c>
      <c r="H9" s="36" t="s">
        <v>38</v>
      </c>
      <c r="I9" s="36" t="str">
        <f t="shared" ref="I9:I22" si="4">$I$8</f>
        <v>Осинниковский городской округ</v>
      </c>
      <c r="J9" s="35" t="s">
        <v>52</v>
      </c>
      <c r="K9" s="37">
        <v>2.25</v>
      </c>
    </row>
    <row r="10" spans="1:11" s="29" customFormat="1" ht="83.25">
      <c r="A10" s="39">
        <v>5</v>
      </c>
      <c r="B10" s="35" t="str">
        <f t="shared" ref="B10:B18" si="5">$B$9</f>
        <v>ИК-43 г.Кемерово</v>
      </c>
      <c r="C10" s="35" t="str">
        <f t="shared" si="3"/>
        <v>ед. поставщик</v>
      </c>
      <c r="D10" s="30">
        <v>24</v>
      </c>
      <c r="E10" s="31" t="s">
        <v>56</v>
      </c>
      <c r="F10" s="30">
        <v>24</v>
      </c>
      <c r="G10" s="31" t="s">
        <v>56</v>
      </c>
      <c r="H10" s="36" t="s">
        <v>39</v>
      </c>
      <c r="I10" s="36" t="str">
        <f t="shared" si="4"/>
        <v>Осинниковский городской округ</v>
      </c>
      <c r="J10" s="35" t="s">
        <v>52</v>
      </c>
      <c r="K10" s="37">
        <v>1.5</v>
      </c>
    </row>
    <row r="11" spans="1:11" s="29" customFormat="1" ht="83.25">
      <c r="A11" s="39">
        <v>6</v>
      </c>
      <c r="B11" s="35" t="str">
        <f t="shared" si="5"/>
        <v>ИК-43 г.Кемерово</v>
      </c>
      <c r="C11" s="35" t="str">
        <f t="shared" si="3"/>
        <v>ед. поставщик</v>
      </c>
      <c r="D11" s="30">
        <v>22</v>
      </c>
      <c r="E11" s="31" t="s">
        <v>56</v>
      </c>
      <c r="F11" s="30">
        <v>22</v>
      </c>
      <c r="G11" s="31" t="s">
        <v>56</v>
      </c>
      <c r="H11" s="36" t="s">
        <v>40</v>
      </c>
      <c r="I11" s="36" t="str">
        <f t="shared" si="4"/>
        <v>Осинниковский городской округ</v>
      </c>
      <c r="J11" s="35" t="s">
        <v>52</v>
      </c>
      <c r="K11" s="37">
        <v>2.25</v>
      </c>
    </row>
    <row r="12" spans="1:11" s="29" customFormat="1" ht="83.25">
      <c r="A12" s="39">
        <v>7</v>
      </c>
      <c r="B12" s="35" t="str">
        <f t="shared" si="5"/>
        <v>ИК-43 г.Кемерово</v>
      </c>
      <c r="C12" s="35" t="str">
        <f t="shared" si="3"/>
        <v>ед. поставщик</v>
      </c>
      <c r="D12" s="30">
        <v>19</v>
      </c>
      <c r="E12" s="31" t="s">
        <v>56</v>
      </c>
      <c r="F12" s="30">
        <v>19</v>
      </c>
      <c r="G12" s="31" t="s">
        <v>56</v>
      </c>
      <c r="H12" s="36" t="s">
        <v>41</v>
      </c>
      <c r="I12" s="36" t="str">
        <f t="shared" si="4"/>
        <v>Осинниковский городской округ</v>
      </c>
      <c r="J12" s="35" t="s">
        <v>52</v>
      </c>
      <c r="K12" s="37">
        <v>2.25</v>
      </c>
    </row>
    <row r="13" spans="1:11" s="29" customFormat="1" ht="111">
      <c r="A13" s="39">
        <v>8</v>
      </c>
      <c r="B13" s="35" t="str">
        <f t="shared" si="5"/>
        <v>ИК-43 г.Кемерово</v>
      </c>
      <c r="C13" s="35" t="str">
        <f t="shared" si="3"/>
        <v>ед. поставщик</v>
      </c>
      <c r="D13" s="30">
        <v>30</v>
      </c>
      <c r="E13" s="31" t="s">
        <v>56</v>
      </c>
      <c r="F13" s="30">
        <v>30</v>
      </c>
      <c r="G13" s="31" t="s">
        <v>57</v>
      </c>
      <c r="H13" s="36" t="s">
        <v>42</v>
      </c>
      <c r="I13" s="36" t="str">
        <f t="shared" si="4"/>
        <v>Осинниковский городской округ</v>
      </c>
      <c r="J13" s="35" t="s">
        <v>52</v>
      </c>
      <c r="K13" s="37">
        <v>11.25</v>
      </c>
    </row>
    <row r="14" spans="1:11" s="29" customFormat="1" ht="83.25">
      <c r="A14" s="39">
        <v>9</v>
      </c>
      <c r="B14" s="35" t="str">
        <f t="shared" si="5"/>
        <v>ИК-43 г.Кемерово</v>
      </c>
      <c r="C14" s="35" t="str">
        <f t="shared" si="3"/>
        <v>ед. поставщик</v>
      </c>
      <c r="D14" s="30">
        <v>18</v>
      </c>
      <c r="E14" s="31" t="s">
        <v>56</v>
      </c>
      <c r="F14" s="30">
        <v>18</v>
      </c>
      <c r="G14" s="31" t="s">
        <v>56</v>
      </c>
      <c r="H14" s="36" t="s">
        <v>43</v>
      </c>
      <c r="I14" s="36" t="str">
        <f t="shared" si="4"/>
        <v>Осинниковский городской округ</v>
      </c>
      <c r="J14" s="35" t="s">
        <v>52</v>
      </c>
      <c r="K14" s="37">
        <v>2.25</v>
      </c>
    </row>
    <row r="15" spans="1:11" s="29" customFormat="1" ht="83.25">
      <c r="A15" s="39">
        <v>10</v>
      </c>
      <c r="B15" s="35" t="str">
        <f t="shared" si="5"/>
        <v>ИК-43 г.Кемерово</v>
      </c>
      <c r="C15" s="35" t="str">
        <f t="shared" si="3"/>
        <v>ед. поставщик</v>
      </c>
      <c r="D15" s="30">
        <v>20</v>
      </c>
      <c r="E15" s="31" t="s">
        <v>56</v>
      </c>
      <c r="F15" s="30">
        <v>20</v>
      </c>
      <c r="G15" s="31" t="s">
        <v>56</v>
      </c>
      <c r="H15" s="36" t="s">
        <v>44</v>
      </c>
      <c r="I15" s="36" t="str">
        <f t="shared" si="4"/>
        <v>Осинниковский городской округ</v>
      </c>
      <c r="J15" s="35" t="s">
        <v>52</v>
      </c>
      <c r="K15" s="37">
        <v>2.25</v>
      </c>
    </row>
    <row r="16" spans="1:11" s="29" customFormat="1" ht="83.25">
      <c r="A16" s="39">
        <v>11</v>
      </c>
      <c r="B16" s="35" t="str">
        <f t="shared" si="5"/>
        <v>ИК-43 г.Кемерово</v>
      </c>
      <c r="C16" s="35" t="str">
        <f t="shared" si="3"/>
        <v>ед. поставщик</v>
      </c>
      <c r="D16" s="30">
        <v>28</v>
      </c>
      <c r="E16" s="31" t="s">
        <v>56</v>
      </c>
      <c r="F16" s="30">
        <v>28</v>
      </c>
      <c r="G16" s="31" t="s">
        <v>56</v>
      </c>
      <c r="H16" s="36" t="s">
        <v>45</v>
      </c>
      <c r="I16" s="36" t="str">
        <f t="shared" si="4"/>
        <v>Осинниковский городской округ</v>
      </c>
      <c r="J16" s="35" t="s">
        <v>52</v>
      </c>
      <c r="K16" s="37">
        <v>2.25</v>
      </c>
    </row>
    <row r="17" spans="1:11" s="29" customFormat="1" ht="83.25">
      <c r="A17" s="39">
        <v>12</v>
      </c>
      <c r="B17" s="35" t="str">
        <f t="shared" si="5"/>
        <v>ИК-43 г.Кемерово</v>
      </c>
      <c r="C17" s="35" t="str">
        <f t="shared" si="3"/>
        <v>ед. поставщик</v>
      </c>
      <c r="D17" s="30">
        <v>26</v>
      </c>
      <c r="E17" s="31" t="s">
        <v>56</v>
      </c>
      <c r="F17" s="30">
        <v>26</v>
      </c>
      <c r="G17" s="31" t="s">
        <v>56</v>
      </c>
      <c r="H17" s="36" t="s">
        <v>46</v>
      </c>
      <c r="I17" s="36" t="str">
        <f t="shared" si="4"/>
        <v>Осинниковский городской округ</v>
      </c>
      <c r="J17" s="35" t="s">
        <v>52</v>
      </c>
      <c r="K17" s="37">
        <v>2.25</v>
      </c>
    </row>
    <row r="18" spans="1:11" s="29" customFormat="1" ht="83.25">
      <c r="A18" s="39">
        <v>13</v>
      </c>
      <c r="B18" s="35" t="str">
        <f t="shared" si="5"/>
        <v>ИК-43 г.Кемерово</v>
      </c>
      <c r="C18" s="35" t="str">
        <f t="shared" si="3"/>
        <v>ед. поставщик</v>
      </c>
      <c r="D18" s="30">
        <v>27</v>
      </c>
      <c r="E18" s="31" t="s">
        <v>56</v>
      </c>
      <c r="F18" s="30">
        <v>27</v>
      </c>
      <c r="G18" s="31" t="s">
        <v>56</v>
      </c>
      <c r="H18" s="36" t="s">
        <v>47</v>
      </c>
      <c r="I18" s="36" t="str">
        <f t="shared" si="4"/>
        <v>Осинниковский городской округ</v>
      </c>
      <c r="J18" s="35" t="s">
        <v>52</v>
      </c>
      <c r="K18" s="37">
        <v>2.25</v>
      </c>
    </row>
    <row r="19" spans="1:11" s="29" customFormat="1" ht="55.5">
      <c r="A19" s="39">
        <v>14</v>
      </c>
      <c r="B19" s="35" t="str">
        <f>$B$18</f>
        <v>ИК-43 г.Кемерово</v>
      </c>
      <c r="C19" s="35" t="str">
        <f t="shared" si="3"/>
        <v>ед. поставщик</v>
      </c>
      <c r="D19" s="30">
        <v>25</v>
      </c>
      <c r="E19" s="31" t="s">
        <v>56</v>
      </c>
      <c r="F19" s="30">
        <v>25</v>
      </c>
      <c r="G19" s="31" t="s">
        <v>56</v>
      </c>
      <c r="H19" s="36" t="s">
        <v>48</v>
      </c>
      <c r="I19" s="36" t="str">
        <f t="shared" si="4"/>
        <v>Осинниковский городской округ</v>
      </c>
      <c r="J19" s="35" t="s">
        <v>52</v>
      </c>
      <c r="K19" s="37">
        <v>2.25</v>
      </c>
    </row>
    <row r="20" spans="1:11" s="29" customFormat="1" ht="83.25">
      <c r="A20" s="39">
        <v>15</v>
      </c>
      <c r="B20" s="35" t="str">
        <f>$B$18</f>
        <v>ИК-43 г.Кемерово</v>
      </c>
      <c r="C20" s="35" t="str">
        <f t="shared" si="3"/>
        <v>ед. поставщик</v>
      </c>
      <c r="D20" s="31">
        <f t="shared" ref="D20:E20" si="6">F20</f>
        <v>29</v>
      </c>
      <c r="E20" s="31" t="str">
        <f t="shared" si="6"/>
        <v>01.02.2021</v>
      </c>
      <c r="F20" s="30">
        <v>29</v>
      </c>
      <c r="G20" s="31" t="s">
        <v>56</v>
      </c>
      <c r="H20" s="36" t="s">
        <v>49</v>
      </c>
      <c r="I20" s="36" t="str">
        <f t="shared" si="4"/>
        <v>Осинниковский городской округ</v>
      </c>
      <c r="J20" s="35" t="s">
        <v>52</v>
      </c>
      <c r="K20" s="37">
        <v>2.25</v>
      </c>
    </row>
    <row r="21" spans="1:11" s="29" customFormat="1" ht="83.25">
      <c r="A21" s="39">
        <v>16</v>
      </c>
      <c r="B21" s="35" t="str">
        <f>$B$18</f>
        <v>ИК-43 г.Кемерово</v>
      </c>
      <c r="C21" s="35" t="str">
        <f t="shared" si="3"/>
        <v>ед. поставщик</v>
      </c>
      <c r="D21" s="30">
        <v>23</v>
      </c>
      <c r="E21" s="31" t="s">
        <v>56</v>
      </c>
      <c r="F21" s="30">
        <v>23</v>
      </c>
      <c r="G21" s="31" t="s">
        <v>56</v>
      </c>
      <c r="H21" s="36" t="s">
        <v>50</v>
      </c>
      <c r="I21" s="36" t="str">
        <f t="shared" si="4"/>
        <v>Осинниковский городской округ</v>
      </c>
      <c r="J21" s="35" t="s">
        <v>52</v>
      </c>
      <c r="K21" s="37">
        <v>2.25</v>
      </c>
    </row>
    <row r="22" spans="1:11" s="29" customFormat="1" ht="55.5">
      <c r="A22" s="39">
        <v>17</v>
      </c>
      <c r="B22" s="35" t="s">
        <v>54</v>
      </c>
      <c r="C22" s="35" t="str">
        <f t="shared" si="3"/>
        <v>ед. поставщик</v>
      </c>
      <c r="D22" s="30">
        <v>19</v>
      </c>
      <c r="E22" s="31" t="s">
        <v>34</v>
      </c>
      <c r="F22" s="30">
        <v>19</v>
      </c>
      <c r="G22" s="31" t="s">
        <v>34</v>
      </c>
      <c r="H22" s="36" t="s">
        <v>51</v>
      </c>
      <c r="I22" s="36" t="str">
        <f t="shared" si="4"/>
        <v>Осинниковский городской округ</v>
      </c>
      <c r="J22" s="35" t="s">
        <v>53</v>
      </c>
      <c r="K22" s="37">
        <v>3.5</v>
      </c>
    </row>
    <row r="23" spans="1:11" s="2" customFormat="1" ht="28.5" thickBot="1">
      <c r="A23" s="80" t="s">
        <v>58</v>
      </c>
      <c r="B23" s="81"/>
      <c r="C23" s="81"/>
      <c r="D23" s="81"/>
      <c r="E23" s="81"/>
      <c r="F23" s="81"/>
      <c r="G23" s="81"/>
      <c r="H23" s="81"/>
      <c r="I23" s="81"/>
      <c r="J23" s="81"/>
      <c r="K23" s="10">
        <f>SUM(K6:K22)</f>
        <v>47.72</v>
      </c>
    </row>
    <row r="24" spans="1:11" s="2" customFormat="1">
      <c r="A24" s="77" t="s">
        <v>23</v>
      </c>
      <c r="B24" s="78"/>
      <c r="C24" s="78"/>
      <c r="D24" s="78"/>
      <c r="E24" s="78"/>
      <c r="F24" s="78"/>
      <c r="G24" s="78"/>
      <c r="H24" s="78"/>
      <c r="I24" s="78"/>
      <c r="J24" s="78"/>
      <c r="K24" s="79"/>
    </row>
    <row r="25" spans="1:11" s="2" customFormat="1" ht="83.25">
      <c r="A25" s="40">
        <v>1</v>
      </c>
      <c r="B25" s="41" t="str">
        <f t="shared" ref="B25:B31" si="7">$B$18</f>
        <v>ИК-43 г.Кемерово</v>
      </c>
      <c r="C25" s="41" t="str">
        <f t="shared" ref="C25:C31" si="8">$C$8</f>
        <v>ед. поставщик</v>
      </c>
      <c r="D25" s="40">
        <v>109</v>
      </c>
      <c r="E25" s="42">
        <v>44334</v>
      </c>
      <c r="F25" s="40">
        <v>109</v>
      </c>
      <c r="G25" s="42">
        <v>44334</v>
      </c>
      <c r="H25" s="43" t="s">
        <v>40</v>
      </c>
      <c r="I25" s="43" t="str">
        <f t="shared" ref="I25" si="9">$I$8</f>
        <v>Осинниковский городской округ</v>
      </c>
      <c r="J25" s="7" t="s">
        <v>59</v>
      </c>
      <c r="K25" s="7">
        <v>9.1999999999999993</v>
      </c>
    </row>
    <row r="26" spans="1:11" s="2" customFormat="1" ht="55.5">
      <c r="A26" s="40">
        <v>2</v>
      </c>
      <c r="B26" s="44" t="str">
        <f t="shared" si="7"/>
        <v>ИК-43 г.Кемерово</v>
      </c>
      <c r="C26" s="44" t="str">
        <f t="shared" si="8"/>
        <v>ед. поставщик</v>
      </c>
      <c r="D26" s="45">
        <v>111</v>
      </c>
      <c r="E26" s="46">
        <v>44334</v>
      </c>
      <c r="F26" s="45">
        <v>111</v>
      </c>
      <c r="G26" s="46">
        <v>44334</v>
      </c>
      <c r="H26" s="43" t="s">
        <v>48</v>
      </c>
      <c r="I26" s="47" t="str">
        <f t="shared" ref="I26:I31" si="10">$I$25</f>
        <v>Осинниковский городской округ</v>
      </c>
      <c r="J26" s="48" t="s">
        <v>59</v>
      </c>
      <c r="K26" s="48">
        <v>6.1</v>
      </c>
    </row>
    <row r="27" spans="1:11" s="2" customFormat="1" ht="111">
      <c r="A27" s="49">
        <v>3</v>
      </c>
      <c r="B27" s="44" t="str">
        <f t="shared" si="7"/>
        <v>ИК-43 г.Кемерово</v>
      </c>
      <c r="C27" s="44" t="str">
        <f t="shared" si="8"/>
        <v>ед. поставщик</v>
      </c>
      <c r="D27" s="50">
        <v>113</v>
      </c>
      <c r="E27" s="51">
        <v>44334</v>
      </c>
      <c r="F27" s="50">
        <v>113</v>
      </c>
      <c r="G27" s="46">
        <v>44334</v>
      </c>
      <c r="H27" s="52" t="s">
        <v>42</v>
      </c>
      <c r="I27" s="47" t="str">
        <f t="shared" si="10"/>
        <v>Осинниковский городской округ</v>
      </c>
      <c r="J27" s="48" t="s">
        <v>59</v>
      </c>
      <c r="K27" s="53">
        <v>2</v>
      </c>
    </row>
    <row r="28" spans="1:11" s="2" customFormat="1" ht="83.25">
      <c r="A28" s="49">
        <v>4</v>
      </c>
      <c r="B28" s="44" t="str">
        <f t="shared" si="7"/>
        <v>ИК-43 г.Кемерово</v>
      </c>
      <c r="C28" s="44" t="str">
        <f t="shared" si="8"/>
        <v>ед. поставщик</v>
      </c>
      <c r="D28" s="50">
        <v>115</v>
      </c>
      <c r="E28" s="51">
        <v>44334</v>
      </c>
      <c r="F28" s="50">
        <v>115</v>
      </c>
      <c r="G28" s="46">
        <v>44334</v>
      </c>
      <c r="H28" s="43" t="s">
        <v>44</v>
      </c>
      <c r="I28" s="47" t="str">
        <f t="shared" si="10"/>
        <v>Осинниковский городской округ</v>
      </c>
      <c r="J28" s="48" t="s">
        <v>59</v>
      </c>
      <c r="K28" s="53">
        <v>3.2</v>
      </c>
    </row>
    <row r="29" spans="1:11" s="2" customFormat="1" ht="83.25">
      <c r="A29" s="49">
        <v>5</v>
      </c>
      <c r="B29" s="44" t="str">
        <f t="shared" si="7"/>
        <v>ИК-43 г.Кемерово</v>
      </c>
      <c r="C29" s="44" t="str">
        <f t="shared" si="8"/>
        <v>ед. поставщик</v>
      </c>
      <c r="D29" s="50">
        <v>116</v>
      </c>
      <c r="E29" s="51">
        <v>44334</v>
      </c>
      <c r="F29" s="50">
        <v>116</v>
      </c>
      <c r="G29" s="46">
        <v>44334</v>
      </c>
      <c r="H29" s="43" t="s">
        <v>39</v>
      </c>
      <c r="I29" s="47" t="str">
        <f t="shared" si="10"/>
        <v>Осинниковский городской округ</v>
      </c>
      <c r="J29" s="48" t="s">
        <v>59</v>
      </c>
      <c r="K29" s="53">
        <v>1.8</v>
      </c>
    </row>
    <row r="30" spans="1:11" s="2" customFormat="1" ht="83.25">
      <c r="A30" s="49">
        <v>6</v>
      </c>
      <c r="B30" s="44" t="str">
        <f t="shared" si="7"/>
        <v>ИК-43 г.Кемерово</v>
      </c>
      <c r="C30" s="44" t="str">
        <f t="shared" si="8"/>
        <v>ед. поставщик</v>
      </c>
      <c r="D30" s="50">
        <v>117</v>
      </c>
      <c r="E30" s="51">
        <v>44334</v>
      </c>
      <c r="F30" s="50">
        <v>117</v>
      </c>
      <c r="G30" s="46">
        <v>44334</v>
      </c>
      <c r="H30" s="43" t="s">
        <v>45</v>
      </c>
      <c r="I30" s="47" t="str">
        <f t="shared" si="10"/>
        <v>Осинниковский городской округ</v>
      </c>
      <c r="J30" s="48" t="s">
        <v>59</v>
      </c>
      <c r="K30" s="53">
        <v>3</v>
      </c>
    </row>
    <row r="31" spans="1:11" s="2" customFormat="1" ht="84" thickBot="1">
      <c r="A31" s="49">
        <v>7</v>
      </c>
      <c r="B31" s="44" t="str">
        <f t="shared" si="7"/>
        <v>ИК-43 г.Кемерово</v>
      </c>
      <c r="C31" s="44" t="str">
        <f t="shared" si="8"/>
        <v>ед. поставщик</v>
      </c>
      <c r="D31" s="50">
        <v>119</v>
      </c>
      <c r="E31" s="51">
        <v>44334</v>
      </c>
      <c r="F31" s="50">
        <v>119</v>
      </c>
      <c r="G31" s="46">
        <v>44334</v>
      </c>
      <c r="H31" s="52" t="s">
        <v>47</v>
      </c>
      <c r="I31" s="47" t="str">
        <f t="shared" si="10"/>
        <v>Осинниковский городской округ</v>
      </c>
      <c r="J31" s="48" t="s">
        <v>59</v>
      </c>
      <c r="K31" s="53">
        <v>3</v>
      </c>
    </row>
    <row r="32" spans="1:11" s="2" customFormat="1" ht="55.5">
      <c r="A32" s="12">
        <v>8</v>
      </c>
      <c r="B32" s="54" t="s">
        <v>55</v>
      </c>
      <c r="C32" s="54" t="s">
        <v>32</v>
      </c>
      <c r="D32" s="55" t="s">
        <v>60</v>
      </c>
      <c r="E32" s="56">
        <v>44309</v>
      </c>
      <c r="F32" s="55" t="s">
        <v>60</v>
      </c>
      <c r="G32" s="56">
        <v>44309</v>
      </c>
      <c r="H32" s="57" t="s">
        <v>61</v>
      </c>
      <c r="I32" s="57" t="s">
        <v>26</v>
      </c>
      <c r="J32" s="54" t="s">
        <v>52</v>
      </c>
      <c r="K32" s="58">
        <v>22</v>
      </c>
    </row>
    <row r="33" spans="1:11" s="2" customFormat="1" ht="84" thickBot="1">
      <c r="A33" s="12">
        <v>9</v>
      </c>
      <c r="B33" s="62" t="s">
        <v>62</v>
      </c>
      <c r="C33" s="62" t="s">
        <v>32</v>
      </c>
      <c r="D33" s="50" t="s">
        <v>65</v>
      </c>
      <c r="E33" s="51">
        <v>44374</v>
      </c>
      <c r="F33" s="50" t="s">
        <v>66</v>
      </c>
      <c r="G33" s="51">
        <v>44374</v>
      </c>
      <c r="H33" s="61" t="s">
        <v>63</v>
      </c>
      <c r="I33" s="61" t="s">
        <v>26</v>
      </c>
      <c r="J33" s="62" t="s">
        <v>64</v>
      </c>
      <c r="K33" s="53">
        <v>99.75</v>
      </c>
    </row>
    <row r="34" spans="1:11" s="70" customFormat="1" ht="83.25">
      <c r="A34" s="63">
        <v>10</v>
      </c>
      <c r="B34" s="64" t="s">
        <v>55</v>
      </c>
      <c r="C34" s="65" t="s">
        <v>32</v>
      </c>
      <c r="D34" s="66" t="s">
        <v>67</v>
      </c>
      <c r="E34" s="67">
        <v>44334</v>
      </c>
      <c r="F34" s="66" t="s">
        <v>69</v>
      </c>
      <c r="G34" s="67">
        <v>44334</v>
      </c>
      <c r="H34" s="68" t="s">
        <v>46</v>
      </c>
      <c r="I34" s="65" t="s">
        <v>26</v>
      </c>
      <c r="J34" s="65" t="s">
        <v>59</v>
      </c>
      <c r="K34" s="69">
        <v>2</v>
      </c>
    </row>
    <row r="35" spans="1:11" s="70" customFormat="1" ht="55.5">
      <c r="A35" s="63">
        <v>11</v>
      </c>
      <c r="B35" s="68" t="s">
        <v>31</v>
      </c>
      <c r="C35" s="65" t="s">
        <v>32</v>
      </c>
      <c r="D35" s="66" t="s">
        <v>68</v>
      </c>
      <c r="E35" s="67">
        <v>44295</v>
      </c>
      <c r="F35" s="66" t="s">
        <v>70</v>
      </c>
      <c r="G35" s="67">
        <v>44295</v>
      </c>
      <c r="H35" s="71" t="s">
        <v>71</v>
      </c>
      <c r="I35" s="65" t="s">
        <v>26</v>
      </c>
      <c r="J35" s="65" t="s">
        <v>28</v>
      </c>
      <c r="K35" s="69">
        <v>0.67</v>
      </c>
    </row>
    <row r="36" spans="1:11" s="2" customFormat="1">
      <c r="A36" s="93" t="s">
        <v>11</v>
      </c>
      <c r="B36" s="94"/>
      <c r="C36" s="94"/>
      <c r="D36" s="94"/>
      <c r="E36" s="94"/>
      <c r="F36" s="94"/>
      <c r="G36" s="94"/>
      <c r="H36" s="94"/>
      <c r="I36" s="94"/>
      <c r="J36" s="94"/>
      <c r="K36" s="59">
        <f>SUM(K25:K35)</f>
        <v>152.72</v>
      </c>
    </row>
    <row r="37" spans="1:11" s="2" customFormat="1" ht="28.5" thickBot="1">
      <c r="A37" s="98" t="s">
        <v>12</v>
      </c>
      <c r="B37" s="99"/>
      <c r="C37" s="99"/>
      <c r="D37" s="99"/>
      <c r="E37" s="99"/>
      <c r="F37" s="99"/>
      <c r="G37" s="99"/>
      <c r="H37" s="99"/>
      <c r="I37" s="99"/>
      <c r="J37" s="99"/>
      <c r="K37" s="60">
        <f>K23+K36</f>
        <v>200.44</v>
      </c>
    </row>
    <row r="38" spans="1:11" s="2" customFormat="1">
      <c r="A38" s="77" t="s">
        <v>19</v>
      </c>
      <c r="B38" s="78"/>
      <c r="C38" s="78"/>
      <c r="D38" s="78"/>
      <c r="E38" s="78"/>
      <c r="F38" s="78"/>
      <c r="G38" s="78"/>
      <c r="H38" s="78"/>
      <c r="I38" s="78"/>
      <c r="J38" s="78"/>
      <c r="K38" s="79"/>
    </row>
    <row r="39" spans="1:11" s="2" customFormat="1" ht="96" customHeight="1">
      <c r="A39" s="40">
        <v>1</v>
      </c>
      <c r="B39" s="76" t="s">
        <v>72</v>
      </c>
      <c r="C39" s="72" t="s">
        <v>32</v>
      </c>
      <c r="D39" s="72">
        <v>200</v>
      </c>
      <c r="E39" s="73">
        <v>44424</v>
      </c>
      <c r="F39" s="72">
        <v>200</v>
      </c>
      <c r="G39" s="73">
        <v>44424</v>
      </c>
      <c r="H39" s="72" t="s">
        <v>40</v>
      </c>
      <c r="I39" s="72" t="s">
        <v>26</v>
      </c>
      <c r="J39" s="72" t="s">
        <v>52</v>
      </c>
      <c r="K39" s="72">
        <v>1.5</v>
      </c>
    </row>
    <row r="40" spans="1:11" s="2" customFormat="1" ht="83.25">
      <c r="A40" s="40">
        <v>2</v>
      </c>
      <c r="B40" s="72" t="s">
        <v>72</v>
      </c>
      <c r="C40" s="72" t="s">
        <v>32</v>
      </c>
      <c r="D40" s="72">
        <v>110</v>
      </c>
      <c r="E40" s="73">
        <v>44378</v>
      </c>
      <c r="F40" s="72">
        <v>110</v>
      </c>
      <c r="G40" s="73">
        <v>44378</v>
      </c>
      <c r="H40" s="72" t="s">
        <v>73</v>
      </c>
      <c r="I40" s="72" t="s">
        <v>26</v>
      </c>
      <c r="J40" s="72" t="s">
        <v>74</v>
      </c>
      <c r="K40" s="72">
        <v>2</v>
      </c>
    </row>
    <row r="41" spans="1:11" s="2" customFormat="1" ht="83.25">
      <c r="A41" s="40">
        <v>3</v>
      </c>
      <c r="B41" s="72" t="s">
        <v>72</v>
      </c>
      <c r="C41" s="72" t="s">
        <v>32</v>
      </c>
      <c r="D41" s="72">
        <v>201</v>
      </c>
      <c r="E41" s="73">
        <v>44424</v>
      </c>
      <c r="F41" s="72">
        <v>201</v>
      </c>
      <c r="G41" s="73">
        <v>44424</v>
      </c>
      <c r="H41" s="72" t="s">
        <v>75</v>
      </c>
      <c r="I41" s="72" t="s">
        <v>26</v>
      </c>
      <c r="J41" s="72" t="s">
        <v>52</v>
      </c>
      <c r="K41" s="72">
        <v>1.5</v>
      </c>
    </row>
    <row r="42" spans="1:11" s="2" customFormat="1" ht="83.25">
      <c r="A42" s="40">
        <v>4</v>
      </c>
      <c r="B42" s="72" t="s">
        <v>72</v>
      </c>
      <c r="C42" s="72" t="s">
        <v>32</v>
      </c>
      <c r="D42" s="72">
        <v>202</v>
      </c>
      <c r="E42" s="73">
        <v>44424</v>
      </c>
      <c r="F42" s="72">
        <v>202</v>
      </c>
      <c r="G42" s="73">
        <v>44424</v>
      </c>
      <c r="H42" s="72" t="s">
        <v>76</v>
      </c>
      <c r="I42" s="72" t="s">
        <v>26</v>
      </c>
      <c r="J42" s="72" t="s">
        <v>52</v>
      </c>
      <c r="K42" s="72">
        <v>2.25</v>
      </c>
    </row>
    <row r="43" spans="1:11" s="2" customFormat="1" ht="83.25">
      <c r="A43" s="40">
        <v>5</v>
      </c>
      <c r="B43" s="72" t="s">
        <v>72</v>
      </c>
      <c r="C43" s="72" t="s">
        <v>32</v>
      </c>
      <c r="D43" s="72">
        <v>194</v>
      </c>
      <c r="E43" s="73">
        <v>44424</v>
      </c>
      <c r="F43" s="72">
        <v>194</v>
      </c>
      <c r="G43" s="73">
        <v>44424</v>
      </c>
      <c r="H43" s="72" t="s">
        <v>77</v>
      </c>
      <c r="I43" s="72" t="s">
        <v>26</v>
      </c>
      <c r="J43" s="72" t="s">
        <v>52</v>
      </c>
      <c r="K43" s="72">
        <v>1.5</v>
      </c>
    </row>
    <row r="44" spans="1:11" s="2" customFormat="1" ht="83.25">
      <c r="A44" s="40">
        <v>6</v>
      </c>
      <c r="B44" s="72" t="s">
        <v>72</v>
      </c>
      <c r="C44" s="72" t="s">
        <v>32</v>
      </c>
      <c r="D44" s="72">
        <v>193</v>
      </c>
      <c r="E44" s="73">
        <v>44424</v>
      </c>
      <c r="F44" s="72">
        <v>193</v>
      </c>
      <c r="G44" s="73">
        <v>44424</v>
      </c>
      <c r="H44" s="72" t="s">
        <v>78</v>
      </c>
      <c r="I44" s="72" t="s">
        <v>26</v>
      </c>
      <c r="J44" s="72" t="s">
        <v>59</v>
      </c>
      <c r="K44" s="72">
        <v>2.4</v>
      </c>
    </row>
    <row r="45" spans="1:11" s="2" customFormat="1" ht="83.25">
      <c r="A45" s="40">
        <v>7</v>
      </c>
      <c r="B45" s="72" t="s">
        <v>72</v>
      </c>
      <c r="C45" s="72" t="s">
        <v>32</v>
      </c>
      <c r="D45" s="72">
        <v>191</v>
      </c>
      <c r="E45" s="73">
        <v>44424</v>
      </c>
      <c r="F45" s="72">
        <v>191</v>
      </c>
      <c r="G45" s="73">
        <v>44424</v>
      </c>
      <c r="H45" s="72" t="s">
        <v>79</v>
      </c>
      <c r="I45" s="72" t="s">
        <v>26</v>
      </c>
      <c r="J45" s="72" t="s">
        <v>52</v>
      </c>
      <c r="K45" s="72">
        <v>2.25</v>
      </c>
    </row>
    <row r="46" spans="1:11" s="2" customFormat="1" ht="83.25">
      <c r="A46" s="40">
        <v>8</v>
      </c>
      <c r="B46" s="72" t="s">
        <v>72</v>
      </c>
      <c r="C46" s="72" t="s">
        <v>32</v>
      </c>
      <c r="D46" s="72">
        <v>190</v>
      </c>
      <c r="E46" s="73">
        <v>44424</v>
      </c>
      <c r="F46" s="72">
        <v>190</v>
      </c>
      <c r="G46" s="73">
        <v>44424</v>
      </c>
      <c r="H46" s="72" t="s">
        <v>80</v>
      </c>
      <c r="I46" s="72" t="s">
        <v>26</v>
      </c>
      <c r="J46" s="72" t="s">
        <v>52</v>
      </c>
      <c r="K46" s="72">
        <v>3</v>
      </c>
    </row>
    <row r="47" spans="1:11" s="2" customFormat="1" ht="83.25">
      <c r="A47" s="40">
        <v>9</v>
      </c>
      <c r="B47" s="72" t="s">
        <v>72</v>
      </c>
      <c r="C47" s="72" t="s">
        <v>32</v>
      </c>
      <c r="D47" s="72">
        <v>192</v>
      </c>
      <c r="E47" s="73">
        <v>44424</v>
      </c>
      <c r="F47" s="72">
        <v>192</v>
      </c>
      <c r="G47" s="73">
        <v>44424</v>
      </c>
      <c r="H47" s="72" t="s">
        <v>81</v>
      </c>
      <c r="I47" s="72" t="s">
        <v>26</v>
      </c>
      <c r="J47" s="72" t="s">
        <v>52</v>
      </c>
      <c r="K47" s="72">
        <v>1.5</v>
      </c>
    </row>
    <row r="48" spans="1:11" s="2" customFormat="1" ht="83.25">
      <c r="A48" s="40">
        <v>10</v>
      </c>
      <c r="B48" s="32" t="s">
        <v>72</v>
      </c>
      <c r="C48" s="32" t="s">
        <v>32</v>
      </c>
      <c r="D48" s="72">
        <v>197</v>
      </c>
      <c r="E48" s="73">
        <v>44424</v>
      </c>
      <c r="F48" s="72">
        <v>197</v>
      </c>
      <c r="G48" s="73">
        <v>44424</v>
      </c>
      <c r="H48" s="33" t="s">
        <v>82</v>
      </c>
      <c r="I48" s="33" t="s">
        <v>26</v>
      </c>
      <c r="J48" s="72" t="s">
        <v>52</v>
      </c>
      <c r="K48" s="72">
        <v>1.5</v>
      </c>
    </row>
    <row r="49" spans="1:11" s="2" customFormat="1" ht="83.25">
      <c r="A49" s="40">
        <v>11</v>
      </c>
      <c r="B49" s="32" t="s">
        <v>72</v>
      </c>
      <c r="C49" s="32" t="s">
        <v>32</v>
      </c>
      <c r="D49" s="72">
        <v>196</v>
      </c>
      <c r="E49" s="73">
        <v>44424</v>
      </c>
      <c r="F49" s="72">
        <v>196</v>
      </c>
      <c r="G49" s="73">
        <v>44424</v>
      </c>
      <c r="H49" s="36" t="s">
        <v>83</v>
      </c>
      <c r="I49" s="33" t="s">
        <v>26</v>
      </c>
      <c r="J49" s="72" t="s">
        <v>59</v>
      </c>
      <c r="K49" s="72">
        <v>1.8</v>
      </c>
    </row>
    <row r="50" spans="1:11" s="2" customFormat="1" ht="83.25">
      <c r="A50" s="40">
        <v>12</v>
      </c>
      <c r="B50" s="32" t="s">
        <v>72</v>
      </c>
      <c r="C50" s="32" t="s">
        <v>32</v>
      </c>
      <c r="D50" s="72">
        <v>195</v>
      </c>
      <c r="E50" s="73">
        <v>44424</v>
      </c>
      <c r="F50" s="72">
        <v>195</v>
      </c>
      <c r="G50" s="73">
        <v>44424</v>
      </c>
      <c r="H50" s="36" t="s">
        <v>84</v>
      </c>
      <c r="I50" s="33" t="s">
        <v>26</v>
      </c>
      <c r="J50" s="72" t="s">
        <v>52</v>
      </c>
      <c r="K50" s="72">
        <v>18.75</v>
      </c>
    </row>
    <row r="51" spans="1:11" s="2" customFormat="1" ht="83.25">
      <c r="A51" s="40">
        <v>13</v>
      </c>
      <c r="B51" s="32" t="s">
        <v>72</v>
      </c>
      <c r="C51" s="32" t="s">
        <v>32</v>
      </c>
      <c r="D51" s="72">
        <v>204</v>
      </c>
      <c r="E51" s="73">
        <v>44424</v>
      </c>
      <c r="F51" s="72">
        <v>204</v>
      </c>
      <c r="G51" s="73">
        <v>44424</v>
      </c>
      <c r="H51" s="36" t="s">
        <v>85</v>
      </c>
      <c r="I51" s="33" t="s">
        <v>26</v>
      </c>
      <c r="J51" s="72" t="s">
        <v>52</v>
      </c>
      <c r="K51" s="72">
        <v>3.75</v>
      </c>
    </row>
    <row r="52" spans="1:11" s="2" customFormat="1" ht="83.25">
      <c r="A52" s="40">
        <v>14</v>
      </c>
      <c r="B52" s="32" t="s">
        <v>72</v>
      </c>
      <c r="C52" s="32" t="s">
        <v>32</v>
      </c>
      <c r="D52" s="72">
        <v>199</v>
      </c>
      <c r="E52" s="73">
        <v>44424</v>
      </c>
      <c r="F52" s="72">
        <v>199</v>
      </c>
      <c r="G52" s="73">
        <v>44424</v>
      </c>
      <c r="H52" s="36" t="s">
        <v>86</v>
      </c>
      <c r="I52" s="33" t="s">
        <v>26</v>
      </c>
      <c r="J52" s="72" t="s">
        <v>74</v>
      </c>
      <c r="K52" s="72">
        <v>1</v>
      </c>
    </row>
    <row r="53" spans="1:11" s="2" customFormat="1" ht="83.25">
      <c r="A53" s="40">
        <v>15</v>
      </c>
      <c r="B53" s="32" t="s">
        <v>72</v>
      </c>
      <c r="C53" s="32" t="s">
        <v>32</v>
      </c>
      <c r="D53" s="72">
        <v>203</v>
      </c>
      <c r="E53" s="73">
        <v>44424</v>
      </c>
      <c r="F53" s="72">
        <v>203</v>
      </c>
      <c r="G53" s="73">
        <v>44424</v>
      </c>
      <c r="H53" s="36" t="s">
        <v>93</v>
      </c>
      <c r="I53" s="33" t="s">
        <v>26</v>
      </c>
      <c r="J53" s="72" t="s">
        <v>52</v>
      </c>
      <c r="K53" s="72">
        <v>1.5</v>
      </c>
    </row>
    <row r="54" spans="1:11" s="2" customFormat="1" ht="83.25">
      <c r="A54" s="40">
        <v>16</v>
      </c>
      <c r="B54" s="32" t="s">
        <v>72</v>
      </c>
      <c r="C54" s="32" t="s">
        <v>32</v>
      </c>
      <c r="D54" s="72">
        <v>189</v>
      </c>
      <c r="E54" s="73">
        <v>44424</v>
      </c>
      <c r="F54" s="72">
        <v>189</v>
      </c>
      <c r="G54" s="73">
        <v>44424</v>
      </c>
      <c r="H54" s="36" t="s">
        <v>94</v>
      </c>
      <c r="I54" s="33" t="s">
        <v>26</v>
      </c>
      <c r="J54" s="72" t="s">
        <v>52</v>
      </c>
      <c r="K54" s="72">
        <v>1.5</v>
      </c>
    </row>
    <row r="55" spans="1:11" s="2" customFormat="1" ht="83.25">
      <c r="A55" s="40">
        <v>17</v>
      </c>
      <c r="B55" s="32" t="s">
        <v>72</v>
      </c>
      <c r="C55" s="32" t="s">
        <v>32</v>
      </c>
      <c r="D55" s="72">
        <v>188</v>
      </c>
      <c r="E55" s="73">
        <v>44424</v>
      </c>
      <c r="F55" s="72">
        <v>188</v>
      </c>
      <c r="G55" s="73">
        <v>44424</v>
      </c>
      <c r="H55" s="36" t="s">
        <v>95</v>
      </c>
      <c r="I55" s="33" t="s">
        <v>26</v>
      </c>
      <c r="J55" s="72" t="s">
        <v>52</v>
      </c>
      <c r="K55" s="72">
        <v>1.5</v>
      </c>
    </row>
    <row r="56" spans="1:11" s="2" customFormat="1" ht="83.25">
      <c r="A56" s="40">
        <v>18</v>
      </c>
      <c r="B56" s="32" t="s">
        <v>72</v>
      </c>
      <c r="C56" s="32" t="s">
        <v>32</v>
      </c>
      <c r="D56" s="72">
        <v>198</v>
      </c>
      <c r="E56" s="73">
        <v>44424</v>
      </c>
      <c r="F56" s="72">
        <v>198</v>
      </c>
      <c r="G56" s="73">
        <v>44424</v>
      </c>
      <c r="H56" s="36" t="s">
        <v>96</v>
      </c>
      <c r="I56" s="33" t="s">
        <v>26</v>
      </c>
      <c r="J56" s="72" t="s">
        <v>52</v>
      </c>
      <c r="K56" s="72">
        <v>1.5</v>
      </c>
    </row>
    <row r="57" spans="1:11" s="2" customFormat="1" ht="83.25">
      <c r="A57" s="75">
        <v>19</v>
      </c>
      <c r="B57" s="32" t="s">
        <v>87</v>
      </c>
      <c r="C57" s="32" t="s">
        <v>32</v>
      </c>
      <c r="D57" s="74" t="s">
        <v>92</v>
      </c>
      <c r="E57" s="73">
        <v>44404</v>
      </c>
      <c r="F57" s="72" t="s">
        <v>92</v>
      </c>
      <c r="G57" s="73">
        <v>44404</v>
      </c>
      <c r="H57" s="36" t="s">
        <v>88</v>
      </c>
      <c r="I57" s="33" t="s">
        <v>26</v>
      </c>
      <c r="J57" s="72" t="s">
        <v>89</v>
      </c>
      <c r="K57" s="72">
        <v>156.1</v>
      </c>
    </row>
    <row r="58" spans="1:11" s="2" customFormat="1" ht="83.25">
      <c r="A58" s="75">
        <v>20</v>
      </c>
      <c r="B58" s="32" t="s">
        <v>87</v>
      </c>
      <c r="C58" s="32" t="s">
        <v>32</v>
      </c>
      <c r="D58" s="74">
        <v>3101</v>
      </c>
      <c r="E58" s="73">
        <v>44461</v>
      </c>
      <c r="F58" s="72">
        <v>3101</v>
      </c>
      <c r="G58" s="73">
        <v>44461</v>
      </c>
      <c r="H58" s="36" t="s">
        <v>90</v>
      </c>
      <c r="I58" s="33" t="s">
        <v>26</v>
      </c>
      <c r="J58" s="72" t="s">
        <v>91</v>
      </c>
      <c r="K58" s="72">
        <v>40</v>
      </c>
    </row>
    <row r="59" spans="1:11" s="2" customFormat="1" ht="55.5">
      <c r="A59" s="75">
        <v>21</v>
      </c>
      <c r="B59" s="32" t="s">
        <v>97</v>
      </c>
      <c r="C59" s="32" t="s">
        <v>32</v>
      </c>
      <c r="D59" s="72" t="s">
        <v>98</v>
      </c>
      <c r="E59" s="73">
        <v>44469</v>
      </c>
      <c r="F59" s="72">
        <v>146</v>
      </c>
      <c r="G59" s="73">
        <v>44469</v>
      </c>
      <c r="H59" s="36" t="s">
        <v>99</v>
      </c>
      <c r="I59" s="33" t="s">
        <v>26</v>
      </c>
      <c r="J59" s="72" t="s">
        <v>100</v>
      </c>
      <c r="K59" s="72">
        <v>15</v>
      </c>
    </row>
    <row r="60" spans="1:11" s="2" customFormat="1">
      <c r="A60" s="103" t="s">
        <v>13</v>
      </c>
      <c r="B60" s="104"/>
      <c r="C60" s="104"/>
      <c r="D60" s="104"/>
      <c r="E60" s="104"/>
      <c r="F60" s="104"/>
      <c r="G60" s="104"/>
      <c r="H60" s="104"/>
      <c r="I60" s="104"/>
      <c r="J60" s="105"/>
      <c r="K60" s="53">
        <f>SUM(K39:K59)</f>
        <v>261.8</v>
      </c>
    </row>
    <row r="61" spans="1:11" s="2" customFormat="1" ht="28.5" thickBot="1">
      <c r="A61" s="100" t="s">
        <v>14</v>
      </c>
      <c r="B61" s="101"/>
      <c r="C61" s="101"/>
      <c r="D61" s="101"/>
      <c r="E61" s="101"/>
      <c r="F61" s="101"/>
      <c r="G61" s="101"/>
      <c r="H61" s="101"/>
      <c r="I61" s="101"/>
      <c r="J61" s="102"/>
      <c r="K61" s="10">
        <f>SUM(K60,K37)</f>
        <v>462.24</v>
      </c>
    </row>
    <row r="62" spans="1:11" s="2" customFormat="1" ht="28.5" thickBot="1">
      <c r="A62" s="95" t="s">
        <v>20</v>
      </c>
      <c r="B62" s="96"/>
      <c r="C62" s="96"/>
      <c r="D62" s="96"/>
      <c r="E62" s="96"/>
      <c r="F62" s="96"/>
      <c r="G62" s="96"/>
      <c r="H62" s="96"/>
      <c r="I62" s="96"/>
      <c r="J62" s="96"/>
      <c r="K62" s="97"/>
    </row>
    <row r="63" spans="1:11" s="2" customFormat="1">
      <c r="A63" s="11">
        <v>1</v>
      </c>
      <c r="B63" s="8"/>
      <c r="C63" s="8"/>
      <c r="D63" s="21"/>
      <c r="E63" s="21"/>
      <c r="F63" s="21"/>
      <c r="G63" s="21"/>
      <c r="H63" s="21"/>
      <c r="I63" s="21"/>
      <c r="J63" s="8"/>
      <c r="K63" s="9"/>
    </row>
    <row r="64" spans="1:11" s="2" customFormat="1">
      <c r="A64" s="12">
        <v>2</v>
      </c>
      <c r="B64" s="7"/>
      <c r="C64" s="7"/>
      <c r="D64" s="22"/>
      <c r="E64" s="22"/>
      <c r="F64" s="22"/>
      <c r="G64" s="22"/>
      <c r="H64" s="22"/>
      <c r="I64" s="22"/>
      <c r="J64" s="7"/>
      <c r="K64" s="6"/>
    </row>
    <row r="65" spans="1:11" s="2" customFormat="1">
      <c r="A65" s="12">
        <v>3</v>
      </c>
      <c r="B65" s="7"/>
      <c r="C65" s="7"/>
      <c r="D65" s="22"/>
      <c r="E65" s="22"/>
      <c r="F65" s="22"/>
      <c r="G65" s="22"/>
      <c r="H65" s="22"/>
      <c r="I65" s="22"/>
      <c r="J65" s="7"/>
      <c r="K65" s="6"/>
    </row>
    <row r="66" spans="1:11" s="2" customFormat="1">
      <c r="A66" s="93" t="s">
        <v>15</v>
      </c>
      <c r="B66" s="94"/>
      <c r="C66" s="94"/>
      <c r="D66" s="94"/>
      <c r="E66" s="94"/>
      <c r="F66" s="94"/>
      <c r="G66" s="94"/>
      <c r="H66" s="94"/>
      <c r="I66" s="94"/>
      <c r="J66" s="94"/>
      <c r="K66" s="6"/>
    </row>
    <row r="67" spans="1:11" s="2" customFormat="1" ht="28.5" thickBot="1">
      <c r="A67" s="98" t="s">
        <v>16</v>
      </c>
      <c r="B67" s="99"/>
      <c r="C67" s="99"/>
      <c r="D67" s="99"/>
      <c r="E67" s="99"/>
      <c r="F67" s="99"/>
      <c r="G67" s="99"/>
      <c r="H67" s="99"/>
      <c r="I67" s="99"/>
      <c r="J67" s="99"/>
      <c r="K67" s="10"/>
    </row>
    <row r="68" spans="1:11" s="2" customFormat="1">
      <c r="A68" s="13"/>
      <c r="B68" s="1"/>
      <c r="C68" s="1"/>
      <c r="D68" s="14"/>
      <c r="E68" s="14"/>
      <c r="F68" s="14"/>
      <c r="G68" s="14"/>
      <c r="H68" s="14"/>
      <c r="I68" s="14"/>
      <c r="J68" s="1"/>
      <c r="K68" s="1"/>
    </row>
    <row r="69" spans="1:11" s="2" customFormat="1">
      <c r="A69" s="13"/>
      <c r="B69" s="1"/>
      <c r="C69" s="1"/>
      <c r="D69" s="14"/>
      <c r="E69" s="14"/>
      <c r="F69" s="14"/>
      <c r="G69" s="14"/>
      <c r="H69" s="14"/>
      <c r="I69" s="14"/>
      <c r="J69" s="1"/>
      <c r="K69" s="1"/>
    </row>
  </sheetData>
  <mergeCells count="21">
    <mergeCell ref="A36:J36"/>
    <mergeCell ref="A62:K62"/>
    <mergeCell ref="A66:J66"/>
    <mergeCell ref="A67:J67"/>
    <mergeCell ref="A37:J37"/>
    <mergeCell ref="A61:J61"/>
    <mergeCell ref="A38:K38"/>
    <mergeCell ref="A60:J60"/>
    <mergeCell ref="A5:K5"/>
    <mergeCell ref="A23:J23"/>
    <mergeCell ref="A24:K24"/>
    <mergeCell ref="A1:K1"/>
    <mergeCell ref="J2:J3"/>
    <mergeCell ref="K2:K3"/>
    <mergeCell ref="A2:A3"/>
    <mergeCell ref="B2:B3"/>
    <mergeCell ref="C2:C3"/>
    <mergeCell ref="D2:E2"/>
    <mergeCell ref="F2:G2"/>
    <mergeCell ref="H2:H3"/>
    <mergeCell ref="I2:I3"/>
  </mergeCells>
  <pageMargins left="0" right="0" top="0.35433070866141736" bottom="0" header="0" footer="0"/>
  <pageSetup paperSize="9" scale="35" orientation="landscape" r:id="rId1"/>
  <ignoredErrors>
    <ignoredError sqref="D7 F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view="pageBreakPreview" zoomScale="30" zoomScaleNormal="100" zoomScaleSheetLayoutView="30" workbookViewId="0">
      <selection activeCell="C63" sqref="C63"/>
    </sheetView>
  </sheetViews>
  <sheetFormatPr defaultColWidth="9.140625" defaultRowHeight="27.75"/>
  <cols>
    <col min="1" max="1" width="9.140625" style="13"/>
    <col min="2" max="2" width="31.85546875" style="1" customWidth="1"/>
    <col min="3" max="3" width="23" style="1" customWidth="1"/>
    <col min="4" max="4" width="23.140625" style="14" customWidth="1"/>
    <col min="5" max="5" width="27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0.5703125" style="14" customWidth="1"/>
    <col min="10" max="10" width="28.42578125" style="1" customWidth="1"/>
    <col min="11" max="11" width="24.42578125" style="1" customWidth="1"/>
    <col min="12" max="16384" width="9.140625" style="1"/>
  </cols>
  <sheetData>
    <row r="1" spans="1:11" ht="89.25" customHeight="1" thickBot="1">
      <c r="A1" s="82" t="s">
        <v>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2" customFormat="1" ht="120" customHeight="1" thickBot="1">
      <c r="A2" s="106" t="s">
        <v>0</v>
      </c>
      <c r="B2" s="108" t="s">
        <v>6</v>
      </c>
      <c r="C2" s="110" t="s">
        <v>22</v>
      </c>
      <c r="D2" s="112" t="s">
        <v>5</v>
      </c>
      <c r="E2" s="113"/>
      <c r="F2" s="114" t="s">
        <v>21</v>
      </c>
      <c r="G2" s="113"/>
      <c r="H2" s="115" t="s">
        <v>7</v>
      </c>
      <c r="I2" s="117" t="s">
        <v>8</v>
      </c>
      <c r="J2" s="108" t="s">
        <v>3</v>
      </c>
      <c r="K2" s="119" t="s">
        <v>4</v>
      </c>
    </row>
    <row r="3" spans="1:11" s="2" customFormat="1" ht="243" customHeight="1" thickBot="1">
      <c r="A3" s="107"/>
      <c r="B3" s="109"/>
      <c r="C3" s="111"/>
      <c r="D3" s="15" t="s">
        <v>1</v>
      </c>
      <c r="E3" s="16" t="s">
        <v>2</v>
      </c>
      <c r="F3" s="17" t="s">
        <v>1</v>
      </c>
      <c r="G3" s="18" t="s">
        <v>2</v>
      </c>
      <c r="H3" s="116"/>
      <c r="I3" s="118"/>
      <c r="J3" s="109"/>
      <c r="K3" s="120"/>
    </row>
    <row r="4" spans="1:11" ht="28.5" thickBot="1">
      <c r="A4" s="3">
        <v>1</v>
      </c>
      <c r="B4" s="4">
        <v>2</v>
      </c>
      <c r="C4" s="3">
        <v>3</v>
      </c>
      <c r="D4" s="19">
        <v>4</v>
      </c>
      <c r="E4" s="20">
        <v>5</v>
      </c>
      <c r="F4" s="19">
        <v>6</v>
      </c>
      <c r="G4" s="20">
        <v>7</v>
      </c>
      <c r="H4" s="19">
        <v>8</v>
      </c>
      <c r="I4" s="20">
        <v>9</v>
      </c>
      <c r="J4" s="4">
        <v>10</v>
      </c>
      <c r="K4" s="4">
        <v>11</v>
      </c>
    </row>
    <row r="5" spans="1:11" s="2" customFormat="1" ht="28.5" thickBot="1">
      <c r="A5" s="121" t="s">
        <v>17</v>
      </c>
      <c r="B5" s="122"/>
      <c r="C5" s="122"/>
      <c r="D5" s="122"/>
      <c r="E5" s="122"/>
      <c r="F5" s="122"/>
      <c r="G5" s="122"/>
      <c r="H5" s="122"/>
      <c r="I5" s="122"/>
      <c r="J5" s="122"/>
      <c r="K5" s="123"/>
    </row>
    <row r="6" spans="1:11" s="2" customFormat="1">
      <c r="A6" s="11">
        <v>1</v>
      </c>
      <c r="B6" s="8"/>
      <c r="C6" s="8"/>
      <c r="D6" s="21"/>
      <c r="E6" s="21"/>
      <c r="F6" s="21"/>
      <c r="G6" s="21"/>
      <c r="H6" s="21"/>
      <c r="I6" s="21"/>
      <c r="J6" s="8"/>
      <c r="K6" s="9"/>
    </row>
    <row r="7" spans="1:11" s="2" customFormat="1">
      <c r="A7" s="12">
        <v>2</v>
      </c>
      <c r="B7" s="7"/>
      <c r="C7" s="7"/>
      <c r="D7" s="22"/>
      <c r="E7" s="22"/>
      <c r="F7" s="22"/>
      <c r="G7" s="22"/>
      <c r="H7" s="22"/>
      <c r="I7" s="22"/>
      <c r="J7" s="7"/>
      <c r="K7" s="6"/>
    </row>
    <row r="8" spans="1:11" s="2" customFormat="1">
      <c r="A8" s="12">
        <v>3</v>
      </c>
      <c r="B8" s="7"/>
      <c r="C8" s="7"/>
      <c r="D8" s="22"/>
      <c r="E8" s="22"/>
      <c r="F8" s="22"/>
      <c r="G8" s="22"/>
      <c r="H8" s="22"/>
      <c r="I8" s="22"/>
      <c r="J8" s="7"/>
      <c r="K8" s="6"/>
    </row>
    <row r="9" spans="1:11" s="2" customFormat="1" ht="28.5" thickBot="1">
      <c r="A9" s="80" t="s">
        <v>10</v>
      </c>
      <c r="B9" s="81"/>
      <c r="C9" s="81"/>
      <c r="D9" s="81"/>
      <c r="E9" s="81"/>
      <c r="F9" s="81"/>
      <c r="G9" s="81"/>
      <c r="H9" s="81"/>
      <c r="I9" s="81"/>
      <c r="J9" s="81"/>
      <c r="K9" s="10">
        <f>SUM(K6+K7+K8)</f>
        <v>0</v>
      </c>
    </row>
    <row r="10" spans="1:11" s="2" customFormat="1" ht="28.5" thickBot="1">
      <c r="A10" s="77" t="s">
        <v>18</v>
      </c>
      <c r="B10" s="78"/>
      <c r="C10" s="78"/>
      <c r="D10" s="78"/>
      <c r="E10" s="78"/>
      <c r="F10" s="78"/>
      <c r="G10" s="78"/>
      <c r="H10" s="78"/>
      <c r="I10" s="78"/>
      <c r="J10" s="78"/>
      <c r="K10" s="79"/>
    </row>
    <row r="11" spans="1:11" s="2" customFormat="1">
      <c r="A11" s="11">
        <v>1</v>
      </c>
      <c r="B11" s="8"/>
      <c r="C11" s="8"/>
      <c r="D11" s="21"/>
      <c r="E11" s="21"/>
      <c r="F11" s="21"/>
      <c r="G11" s="21"/>
      <c r="H11" s="21"/>
      <c r="I11" s="21"/>
      <c r="J11" s="8"/>
      <c r="K11" s="9"/>
    </row>
    <row r="12" spans="1:11" s="2" customFormat="1">
      <c r="A12" s="12">
        <v>2</v>
      </c>
      <c r="B12" s="7"/>
      <c r="C12" s="7"/>
      <c r="D12" s="22"/>
      <c r="E12" s="22"/>
      <c r="F12" s="22"/>
      <c r="G12" s="22"/>
      <c r="H12" s="22"/>
      <c r="I12" s="22"/>
      <c r="J12" s="7"/>
      <c r="K12" s="6"/>
    </row>
    <row r="13" spans="1:11" s="2" customFormat="1">
      <c r="A13" s="12">
        <v>3</v>
      </c>
      <c r="B13" s="7"/>
      <c r="C13" s="7"/>
      <c r="D13" s="22"/>
      <c r="E13" s="22"/>
      <c r="F13" s="22"/>
      <c r="G13" s="22"/>
      <c r="H13" s="22"/>
      <c r="I13" s="22"/>
      <c r="J13" s="7"/>
      <c r="K13" s="6"/>
    </row>
    <row r="14" spans="1:11" s="2" customFormat="1">
      <c r="A14" s="93" t="s">
        <v>11</v>
      </c>
      <c r="B14" s="94"/>
      <c r="C14" s="94"/>
      <c r="D14" s="94"/>
      <c r="E14" s="94"/>
      <c r="F14" s="94"/>
      <c r="G14" s="94"/>
      <c r="H14" s="94"/>
      <c r="I14" s="94"/>
      <c r="J14" s="94"/>
      <c r="K14" s="6">
        <f>SUM(K11:K13)</f>
        <v>0</v>
      </c>
    </row>
    <row r="15" spans="1:11" s="2" customFormat="1" ht="28.5" thickBot="1">
      <c r="A15" s="98" t="s">
        <v>12</v>
      </c>
      <c r="B15" s="99"/>
      <c r="C15" s="99"/>
      <c r="D15" s="99"/>
      <c r="E15" s="99"/>
      <c r="F15" s="99"/>
      <c r="G15" s="99"/>
      <c r="H15" s="99"/>
      <c r="I15" s="99"/>
      <c r="J15" s="99"/>
      <c r="K15" s="10">
        <f>SUM(K9+K14)</f>
        <v>0</v>
      </c>
    </row>
    <row r="16" spans="1:11" s="2" customFormat="1" ht="28.5" thickBot="1">
      <c r="A16" s="77" t="s">
        <v>19</v>
      </c>
      <c r="B16" s="78"/>
      <c r="C16" s="78"/>
      <c r="D16" s="78"/>
      <c r="E16" s="78"/>
      <c r="F16" s="78"/>
      <c r="G16" s="78"/>
      <c r="H16" s="78"/>
      <c r="I16" s="78"/>
      <c r="J16" s="78"/>
      <c r="K16" s="79"/>
    </row>
    <row r="17" spans="1:11" s="2" customFormat="1">
      <c r="A17" s="11">
        <v>1</v>
      </c>
      <c r="B17" s="8"/>
      <c r="C17" s="8"/>
      <c r="D17" s="21"/>
      <c r="E17" s="21"/>
      <c r="F17" s="21"/>
      <c r="G17" s="21"/>
      <c r="H17" s="21"/>
      <c r="I17" s="21"/>
      <c r="J17" s="8"/>
      <c r="K17" s="9"/>
    </row>
    <row r="18" spans="1:11" s="2" customFormat="1">
      <c r="A18" s="12">
        <v>2</v>
      </c>
      <c r="B18" s="7"/>
      <c r="C18" s="7"/>
      <c r="D18" s="22"/>
      <c r="E18" s="22"/>
      <c r="F18" s="22"/>
      <c r="G18" s="22"/>
      <c r="H18" s="22"/>
      <c r="I18" s="22"/>
      <c r="J18" s="7"/>
      <c r="K18" s="6"/>
    </row>
    <row r="19" spans="1:11" s="2" customFormat="1">
      <c r="A19" s="12">
        <v>3</v>
      </c>
      <c r="B19" s="7"/>
      <c r="C19" s="7"/>
      <c r="D19" s="22"/>
      <c r="E19" s="22"/>
      <c r="F19" s="22"/>
      <c r="G19" s="22"/>
      <c r="H19" s="22"/>
      <c r="I19" s="22"/>
      <c r="J19" s="7"/>
      <c r="K19" s="6"/>
    </row>
    <row r="20" spans="1:11" s="2" customFormat="1">
      <c r="A20" s="93" t="s">
        <v>13</v>
      </c>
      <c r="B20" s="94"/>
      <c r="C20" s="94"/>
      <c r="D20" s="94"/>
      <c r="E20" s="94"/>
      <c r="F20" s="94"/>
      <c r="G20" s="94"/>
      <c r="H20" s="94"/>
      <c r="I20" s="94"/>
      <c r="J20" s="94"/>
      <c r="K20" s="6">
        <f>SUM(K17:K19)</f>
        <v>0</v>
      </c>
    </row>
    <row r="21" spans="1:11" s="2" customFormat="1" ht="28.5" thickBot="1">
      <c r="A21" s="98" t="s">
        <v>14</v>
      </c>
      <c r="B21" s="99"/>
      <c r="C21" s="99"/>
      <c r="D21" s="99"/>
      <c r="E21" s="99"/>
      <c r="F21" s="99"/>
      <c r="G21" s="99"/>
      <c r="H21" s="99"/>
      <c r="I21" s="99"/>
      <c r="J21" s="99"/>
      <c r="K21" s="10">
        <f>SUM(K15+K20)</f>
        <v>0</v>
      </c>
    </row>
    <row r="22" spans="1:11" s="2" customFormat="1" ht="28.5" thickBot="1">
      <c r="A22" s="77" t="s">
        <v>20</v>
      </c>
      <c r="B22" s="78"/>
      <c r="C22" s="78"/>
      <c r="D22" s="78"/>
      <c r="E22" s="78"/>
      <c r="F22" s="78"/>
      <c r="G22" s="78"/>
      <c r="H22" s="78"/>
      <c r="I22" s="78"/>
      <c r="J22" s="78"/>
      <c r="K22" s="79"/>
    </row>
    <row r="23" spans="1:11" s="2" customFormat="1">
      <c r="A23" s="11">
        <v>1</v>
      </c>
      <c r="B23" s="8"/>
      <c r="C23" s="8"/>
      <c r="D23" s="21"/>
      <c r="E23" s="21"/>
      <c r="F23" s="21"/>
      <c r="G23" s="21"/>
      <c r="H23" s="21"/>
      <c r="I23" s="21"/>
      <c r="J23" s="8"/>
      <c r="K23" s="9"/>
    </row>
    <row r="24" spans="1:11" s="2" customFormat="1">
      <c r="A24" s="12">
        <v>2</v>
      </c>
      <c r="B24" s="7"/>
      <c r="C24" s="7"/>
      <c r="D24" s="22"/>
      <c r="E24" s="22"/>
      <c r="F24" s="22"/>
      <c r="G24" s="22"/>
      <c r="H24" s="22"/>
      <c r="I24" s="22"/>
      <c r="J24" s="7"/>
      <c r="K24" s="6"/>
    </row>
    <row r="25" spans="1:11" s="2" customFormat="1">
      <c r="A25" s="12">
        <v>3</v>
      </c>
      <c r="B25" s="7"/>
      <c r="C25" s="7"/>
      <c r="D25" s="22"/>
      <c r="E25" s="22"/>
      <c r="F25" s="22"/>
      <c r="G25" s="22"/>
      <c r="H25" s="22"/>
      <c r="I25" s="22"/>
      <c r="J25" s="7"/>
      <c r="K25" s="6"/>
    </row>
    <row r="26" spans="1:11" s="2" customFormat="1">
      <c r="A26" s="93" t="s">
        <v>15</v>
      </c>
      <c r="B26" s="94"/>
      <c r="C26" s="94"/>
      <c r="D26" s="94"/>
      <c r="E26" s="94"/>
      <c r="F26" s="94"/>
      <c r="G26" s="94"/>
      <c r="H26" s="94"/>
      <c r="I26" s="94"/>
      <c r="J26" s="94"/>
      <c r="K26" s="6">
        <f>SUM(K23:K25)</f>
        <v>0</v>
      </c>
    </row>
    <row r="27" spans="1:11" s="2" customFormat="1" ht="28.5" thickBot="1">
      <c r="A27" s="98" t="s">
        <v>16</v>
      </c>
      <c r="B27" s="99"/>
      <c r="C27" s="99"/>
      <c r="D27" s="99"/>
      <c r="E27" s="99"/>
      <c r="F27" s="99"/>
      <c r="G27" s="99"/>
      <c r="H27" s="99"/>
      <c r="I27" s="99"/>
      <c r="J27" s="99"/>
      <c r="K27" s="10">
        <f>SUM(K21+K26)</f>
        <v>0</v>
      </c>
    </row>
  </sheetData>
  <mergeCells count="21">
    <mergeCell ref="A20:J20"/>
    <mergeCell ref="A21:J21"/>
    <mergeCell ref="A22:K22"/>
    <mergeCell ref="A26:J26"/>
    <mergeCell ref="A27:J27"/>
    <mergeCell ref="A16:K16"/>
    <mergeCell ref="A1:K1"/>
    <mergeCell ref="A2:A3"/>
    <mergeCell ref="B2:B3"/>
    <mergeCell ref="C2:C3"/>
    <mergeCell ref="D2:E2"/>
    <mergeCell ref="F2:G2"/>
    <mergeCell ref="H2:H3"/>
    <mergeCell ref="I2:I3"/>
    <mergeCell ref="J2:J3"/>
    <mergeCell ref="K2:K3"/>
    <mergeCell ref="A5:K5"/>
    <mergeCell ref="A9:J9"/>
    <mergeCell ref="A10:K10"/>
    <mergeCell ref="A14:J14"/>
    <mergeCell ref="A15:J15"/>
  </mergeCells>
  <pageMargins left="0" right="0" top="0.35433070866141736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СВЕДЕНИЯ </vt:lpstr>
      <vt:lpstr>сведения с формулой</vt:lpstr>
      <vt:lpstr>'СВЕДЕНИЯ '!Область_печати</vt:lpstr>
      <vt:lpstr>'сведения с формулой'!Область_печати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Solovenko-TS</dc:creator>
  <cp:lastModifiedBy>User</cp:lastModifiedBy>
  <cp:lastPrinted>2021-10-18T09:40:35Z</cp:lastPrinted>
  <dcterms:created xsi:type="dcterms:W3CDTF">2015-06-17T06:54:12Z</dcterms:created>
  <dcterms:modified xsi:type="dcterms:W3CDTF">2021-10-18T09:40:47Z</dcterms:modified>
</cp:coreProperties>
</file>