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396" windowWidth="17400" windowHeight="11640" firstSheet="11" activeTab="15"/>
  </bookViews>
  <sheets>
    <sheet name="01.02.2019" sheetId="1" state="hidden" r:id="rId1"/>
    <sheet name="01.03.2019" sheetId="2" state="hidden" r:id="rId2"/>
    <sheet name="01.04.2019" sheetId="3" state="hidden" r:id="rId3"/>
    <sheet name="01.05.2019" sheetId="4" state="hidden" r:id="rId4"/>
    <sheet name="01.06.2019" sheetId="5" state="hidden" r:id="rId5"/>
    <sheet name="01.07.2019" sheetId="6" state="hidden" r:id="rId6"/>
    <sheet name="01.08.2019" sheetId="7" state="hidden" r:id="rId7"/>
    <sheet name="01.09.2019" sheetId="8" state="hidden" r:id="rId8"/>
    <sheet name="01.10.2019" sheetId="9" state="hidden" r:id="rId9"/>
    <sheet name="01.11.2019" sheetId="10" state="hidden" r:id="rId10"/>
    <sheet name="01.12.2019" sheetId="11" state="hidden" r:id="rId11"/>
    <sheet name="01.02.22" sheetId="12" r:id="rId12"/>
    <sheet name="01.03.22" sheetId="13" r:id="rId13"/>
    <sheet name="01.04.22" sheetId="14" r:id="rId14"/>
    <sheet name="01.05.2022" sheetId="15" r:id="rId15"/>
    <sheet name="01.06.2022" sheetId="16" r:id="rId16"/>
  </sheets>
  <definedNames/>
  <calcPr fullCalcOnLoad="1"/>
</workbook>
</file>

<file path=xl/sharedStrings.xml><?xml version="1.0" encoding="utf-8"?>
<sst xmlns="http://schemas.openxmlformats.org/spreadsheetml/2006/main" count="1984" uniqueCount="260">
  <si>
    <t>Процент исполнения к году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</si>
  <si>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</si>
  <si>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</si>
  <si>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</si>
  <si>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установленых дифференцированных нормативов отчислений в местные бюджеты</t>
  </si>
  <si>
    <t>Транспортный налог</t>
  </si>
  <si>
    <t>Денежные взыскания (штрафы) за адмиистративные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</si>
  <si>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ИСТОЧНИКИ ФИНАНСИРОВАНИЯ ДЕФИЦИТА БЮДЖЕТОВ - ВСЕГО</t>
  </si>
  <si>
    <t>Итого источников внутреннего финансирования дефицитов бюджетов</t>
  </si>
  <si>
    <t>Кредиты кредитных организаций в валюте РФ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</si>
  <si>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</si>
  <si>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</si>
  <si>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</si>
  <si>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</si>
  <si>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</si>
  <si>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Наименование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</si>
  <si>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</si>
  <si>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</si>
  <si>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</si>
  <si>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</si>
  <si>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ВСЕГО ДОХОДОВ</t>
  </si>
  <si>
    <t>РАСХОДЫ</t>
  </si>
  <si>
    <t>Образование</t>
  </si>
  <si>
    <t>Социальная политика</t>
  </si>
  <si>
    <t>ИТОГО РАСХОДОВ</t>
  </si>
  <si>
    <t>Налоги на прибыль, доходы</t>
  </si>
  <si>
    <t>Единый налог на вмененный доход для  отдельных видов деятельности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</si>
  <si>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</si>
  <si>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</si>
  <si>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</si>
  <si>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</si>
  <si>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</si>
  <si>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поступления </t>
  </si>
  <si>
    <t>Национальная оборона</t>
  </si>
  <si>
    <t>Иные межбюджетные трансферты</t>
  </si>
  <si>
    <t>Доходы от продажи материальных и нематериальных активов</t>
  </si>
  <si>
    <t>Штрафные санкции, возмещение ущерба</t>
  </si>
  <si>
    <t xml:space="preserve">Здравоохранение </t>
  </si>
  <si>
    <t xml:space="preserve">Культура и  кинематография </t>
  </si>
  <si>
    <t>Жилищно-коммунальное хозяйство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</si>
  <si>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</si>
  <si>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</si>
  <si>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Единый сельскохохяйственный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</si>
  <si>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</si>
  <si>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</si>
  <si>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Денежные взыскания ( 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</si>
  <si>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</si>
  <si>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</si>
  <si>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</si>
  <si>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Плата за негативное воздействие на окружающую среду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</si>
  <si>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кодеса Российской Федерации </t>
  </si>
  <si>
    <t>ИТОГО НАЛОГОВЫЕ И НЕНАЛОГОВЫЕ ДОХОДЫ</t>
  </si>
  <si>
    <t>Доходы от возмещения ущерба при возниконовении страховых случаев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</si>
  <si>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</si>
  <si>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</si>
  <si>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Бюджетные кредиты от других бюджетов бюджетной системы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</si>
  <si>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</si>
  <si>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</si>
  <si>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</si>
  <si>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</si>
  <si>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налогооблажения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</si>
  <si>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</si>
  <si>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</si>
  <si>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</si>
  <si>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</si>
  <si>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</si>
  <si>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</si>
  <si>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</si>
  <si>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</si>
  <si>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</si>
  <si>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</si>
  <si>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</si>
  <si>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</si>
  <si>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</si>
  <si>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</si>
  <si>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</si>
  <si>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</si>
  <si>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</si>
  <si>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</si>
  <si>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</si>
  <si>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</si>
  <si>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</si>
  <si>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Операции по управлению остатками средств на единых счетах бюджетов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</si>
  <si>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</si>
  <si>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</si>
  <si>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Государственная пошлина за государственную регистрацию, а также за совершение прочих юридически значимых действий (при обращении через многофункциональный центр)</t>
  </si>
  <si>
    <t>Дотации на выравнивание бюджетной обеспеченности</t>
  </si>
  <si>
    <t xml:space="preserve">Прочие безвозмездные поступления </t>
  </si>
  <si>
    <t>Налог, взимаемый с налогоплательщиков выбравших в качестве объекта налогооблажения доходы</t>
  </si>
  <si>
    <t>Информация об исполнении бюджета муниципального образования  - Осинниковский городской округ на 01 февраля 2019 года</t>
  </si>
  <si>
    <t>Исполнено на      01 февраля 2019 года</t>
  </si>
  <si>
    <t>Утверждено  на 2019 год, с учетом изменений</t>
  </si>
  <si>
    <t>Информация об исполнении бюджета муниципального образования  - Осинниковский городской округ на 01 марта 2019 года</t>
  </si>
  <si>
    <t>Исполнено на      01 марта 2019 года</t>
  </si>
  <si>
    <t>Информация об исполнении бюджета муниципального образования  - Осинниковский городской округ на 01 апреля 2019 года</t>
  </si>
  <si>
    <t>Утверждено Решением на 2019 год, с учетом изменений</t>
  </si>
  <si>
    <t>Исполнено на      01 апреля 2019 года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</si>
  <si>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</si>
  <si>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 xml:space="preserve"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</si>
  <si>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</si>
  <si>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              </t>
  </si>
  <si>
    <t>Информация об исполнении бюджета муниципального образования  - Осинниковский городской округ на 01 мая 2019 года</t>
  </si>
  <si>
    <t>Исполнено на      01 мая 2019 года</t>
  </si>
  <si>
    <t>Информация об исполнении бюджета муниципального образования  - Осинниковский городской округ на 01 июня 2019 года</t>
  </si>
  <si>
    <t>Исполнено на  01 июня 2019 года</t>
  </si>
  <si>
    <t>св.400</t>
  </si>
  <si>
    <t>Информация об исполнении бюджета муниципального образования  - Осинниковский городской округ на 01 июля 2019 года</t>
  </si>
  <si>
    <t>Исполнено на      01 августа 2019 года</t>
  </si>
  <si>
    <t>Информация об исполнении бюджета муниципального образования  - Осинниковский городской округ на 01 августа 2019 года</t>
  </si>
  <si>
    <t>Исполнено на      01 июля  2019 года</t>
  </si>
  <si>
    <t>Информация об исполнении бюджета муниципального образования  - Осинниковский городской округ на 01 сентября 2019 года</t>
  </si>
  <si>
    <t>Исполнено на      01 сентября  2019 года</t>
  </si>
  <si>
    <t>Информация об исполнении бюджета муниципального образования  - Осинниковский городской округ на 01 октября 2019 года</t>
  </si>
  <si>
    <t>Исполнено на      01 октября  2019 года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</si>
  <si>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</si>
  <si>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</si>
  <si>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</si>
  <si>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</si>
  <si>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 - Осинниковский городской округ на 01 ноября 2019 года</t>
  </si>
  <si>
    <t>Исполнено на      01 ноября  2019 года</t>
  </si>
  <si>
    <t>Информация об исполнении бюджета муниципального образования  - Осинниковский городской округ на 01 декабря 2019 года</t>
  </si>
  <si>
    <t>Исполнено на      01 декабря  2019 года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</si>
  <si>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</si>
  <si>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</si>
  <si>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</si>
  <si>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</si>
  <si>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</si>
  <si>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</si>
  <si>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оказания платных услуг и компенсации затрат государства</t>
  </si>
  <si>
    <t>Штрафны,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</si>
  <si>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</si>
  <si>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</si>
  <si>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</si>
  <si>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</si>
  <si>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 xml:space="preserve">Культура, кинематография </t>
  </si>
  <si>
    <t>Погашение кредитов от кредитных организаций в валюте Российской Федерации</t>
  </si>
  <si>
    <t>Бюджетные кредиты из других бюджетов бюджетной системы РФ в валюте РФ</t>
  </si>
  <si>
    <t>План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</si>
  <si>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</si>
  <si>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Исполнено</t>
  </si>
  <si>
    <t>Погашение бюджетных кредитов полученных из других бюджетов бюджетной системы Российской Федерации в валюте Российской Федерации</t>
  </si>
  <si>
    <t>Дотации бюджетам на поддержку мер по обеспечению сбалансированности бюджетов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</si>
  <si>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</si>
  <si>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Единый сельскохозяйственный налог</t>
  </si>
  <si>
    <t>Привлечение кредитов от кредитных организаций  в валюте Российской Федерации</t>
  </si>
  <si>
    <t>Код</t>
  </si>
  <si>
    <t>1 01 00000</t>
  </si>
  <si>
    <t>1 01 02010</t>
  </si>
  <si>
    <t>1 01 02020</t>
  </si>
  <si>
    <t>1 01 02030</t>
  </si>
  <si>
    <t>1 01 02040</t>
  </si>
  <si>
    <t>1 03 00000</t>
  </si>
  <si>
    <t>1 03 02000</t>
  </si>
  <si>
    <t>1 03 02230</t>
  </si>
  <si>
    <t>1 03 02240</t>
  </si>
  <si>
    <t>1 03 02250</t>
  </si>
  <si>
    <t>1 03 02260</t>
  </si>
  <si>
    <t>1 05 00000</t>
  </si>
  <si>
    <t>1 05 01000</t>
  </si>
  <si>
    <t>1 05 02000</t>
  </si>
  <si>
    <t>1 05 03000</t>
  </si>
  <si>
    <t>1 05 04000</t>
  </si>
  <si>
    <t>1 06 00000</t>
  </si>
  <si>
    <t>1 06 01000</t>
  </si>
  <si>
    <t>1 06 04000</t>
  </si>
  <si>
    <t>1 06 06000</t>
  </si>
  <si>
    <t>1 08 00000</t>
  </si>
  <si>
    <t>1 08 03000</t>
  </si>
  <si>
    <t>1 08 06000</t>
  </si>
  <si>
    <t>1 08 07000</t>
  </si>
  <si>
    <t>1 09 00000</t>
  </si>
  <si>
    <t>1 09 04050</t>
  </si>
  <si>
    <t>1 11 00000</t>
  </si>
  <si>
    <t>1 11 05000</t>
  </si>
  <si>
    <t>1 11 07000</t>
  </si>
  <si>
    <t>1 11 09000</t>
  </si>
  <si>
    <t>1 12 00000</t>
  </si>
  <si>
    <t>1 12 01000</t>
  </si>
  <si>
    <t>1 13 00000</t>
  </si>
  <si>
    <t>1 13 01000</t>
  </si>
  <si>
    <t>1 13 02000</t>
  </si>
  <si>
    <t>1 14 0000</t>
  </si>
  <si>
    <t>1 14 01000</t>
  </si>
  <si>
    <t>1 14 02000</t>
  </si>
  <si>
    <t>1 14 06000</t>
  </si>
  <si>
    <t>1 16 00000</t>
  </si>
  <si>
    <t>1 16 01000</t>
  </si>
  <si>
    <t>1 16 01050</t>
  </si>
  <si>
    <t>1 16 01060</t>
  </si>
  <si>
    <t>1 16 01070</t>
  </si>
  <si>
    <t>1 16 01093</t>
  </si>
  <si>
    <t>1 16 01133</t>
  </si>
  <si>
    <t>1 16 01143</t>
  </si>
  <si>
    <t>1 16 01153</t>
  </si>
  <si>
    <t>1 16 01173</t>
  </si>
  <si>
    <t>1 16 01193</t>
  </si>
  <si>
    <t>1 16 01194</t>
  </si>
  <si>
    <t>1 16 01200</t>
  </si>
  <si>
    <t>1 16 02000</t>
  </si>
  <si>
    <t>1 16 07000</t>
  </si>
  <si>
    <t>1 16 10000</t>
  </si>
  <si>
    <t>1 17 00000</t>
  </si>
  <si>
    <t>2 00 00000</t>
  </si>
  <si>
    <t>2 02 00000</t>
  </si>
  <si>
    <t>2 02 10000</t>
  </si>
  <si>
    <t>2 02 15001</t>
  </si>
  <si>
    <t>2 02 15002</t>
  </si>
  <si>
    <t>2 02 20000</t>
  </si>
  <si>
    <t>2 02 30000</t>
  </si>
  <si>
    <t>2 02 40000</t>
  </si>
  <si>
    <t>2 07 00000</t>
  </si>
  <si>
    <t>2 19 00000</t>
  </si>
  <si>
    <t>Инициативные платежи</t>
  </si>
  <si>
    <t>1 17 15000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</si>
  <si>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</si>
  <si>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1 16 01083</t>
  </si>
  <si>
    <t>Информация об исполнении бюджета Осинниковского городского округа Кемеровской области - Кузбасса  на 1 февраля 2022 года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</si>
  <si>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</si>
  <si>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</si>
  <si>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</si>
  <si>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</si>
  <si>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</si>
  <si>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</si>
  <si>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</si>
  <si>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</si>
  <si>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</si>
  <si>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</si>
  <si>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</si>
  <si>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</si>
  <si>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1 01 02000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</si>
  <si>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</si>
  <si>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</si>
  <si>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</si>
  <si>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 Российской Федерации  и местными бюджетами с учетом установленных дифферецированных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</si>
  <si>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 Российской Федерации  и местными бюджетами с учетом установленых дифференцированных нормативов отчислений в местные бюджеты</t>
  </si>
  <si>
    <t>ИТОГО НАЛОГОВЫЕ ДОХОДЫ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</si>
  <si>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</si>
  <si>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1 16 01090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</si>
  <si>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</si>
  <si>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1 16 01130 </t>
  </si>
  <si>
    <t>св.300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</si>
  <si>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</si>
  <si>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1 16 01140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</si>
  <si>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</si>
  <si>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1 16 01150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</si>
  <si>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</si>
  <si>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1 16 01170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</si>
  <si>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</si>
  <si>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1 16 01190 </t>
  </si>
  <si>
    <t>ИТОГО НЕНАЛОГОВЫЕ ДОХОДЫ</t>
  </si>
  <si>
    <t>Заместитель главы городского округа по финансам</t>
  </si>
  <si>
    <t>Начальник финансового управления</t>
  </si>
  <si>
    <t>Э. А. Баландина</t>
  </si>
  <si>
    <t>Исполнитель: А. М. Нагорная Тел.: 4-26-90</t>
  </si>
  <si>
    <t>Информация об исполнении бюджета Осинниковского городского округа Кемеровской области - Кузбасса  на 1 марта 2022 года</t>
  </si>
  <si>
    <t>Изменение остатков средств на счетах по учёту средств бюджетов</t>
  </si>
  <si>
    <t>Обслуживание  государственного (муниципального)  долга</t>
  </si>
  <si>
    <t>Информация об исполнении бюджета Осинниковского городского округа Кемеровской области - Кузбасса  на 1 апреля 2022 года</t>
  </si>
  <si>
    <t>Информация об исполнении бюджета Осинниковского городского округа Кемеровской области - Кузбасса  на 1 мая 2022 года</t>
  </si>
  <si>
    <t>Информация об исполнении бюджета Осинниковского городского округа Кемеровской области - Кузбасса  на 1 июня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</si>
</sst>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000"/>
    <numFmt numFmtId="175" formatCode="#\ ##0.00"/>
    <numFmt numFmtId="176" formatCode="#,##0.0"/>
    <numFmt numFmtId="177" formatCode="#,##0.000"/>
    <numFmt numFmtId="178" formatCode="0.0%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4" fillId="32" borderId="10" xfId="0" applyNumberFormat="1" applyFont="1" applyFill="1" applyBorder="1" applyAlignment="1">
      <alignment horizontal="center" vertical="justify" wrapText="1"/>
    </xf>
    <xf numFmtId="2" fontId="54" fillId="32" borderId="11" xfId="0" applyNumberFormat="1" applyFont="1" applyFill="1" applyBorder="1" applyAlignment="1">
      <alignment horizontal="center" vertical="center" wrapText="1"/>
    </xf>
    <xf numFmtId="4" fontId="54" fillId="32" borderId="0" xfId="0" applyNumberFormat="1" applyFont="1" applyFill="1" applyBorder="1" applyAlignment="1">
      <alignment horizontal="center" vertical="justify" wrapText="1"/>
    </xf>
    <xf numFmtId="0" fontId="54" fillId="32" borderId="12" xfId="0" applyFont="1" applyFill="1" applyBorder="1" applyAlignment="1">
      <alignment horizontal="center" vertical="center" wrapText="1"/>
    </xf>
    <xf numFmtId="4" fontId="54" fillId="32" borderId="13" xfId="0" applyNumberFormat="1" applyFont="1" applyFill="1" applyBorder="1" applyAlignment="1">
      <alignment horizontal="center" vertical="justify" wrapText="1"/>
    </xf>
    <xf numFmtId="0" fontId="54" fillId="32" borderId="14" xfId="0" applyFont="1" applyFill="1" applyBorder="1" applyAlignment="1">
      <alignment horizontal="center" vertical="center" wrapText="1"/>
    </xf>
    <xf numFmtId="1" fontId="54" fillId="32" borderId="15" xfId="0" applyNumberFormat="1" applyFont="1" applyFill="1" applyBorder="1" applyAlignment="1">
      <alignment horizontal="center"/>
    </xf>
    <xf numFmtId="0" fontId="54" fillId="32" borderId="15" xfId="0" applyNumberFormat="1" applyFont="1" applyFill="1" applyBorder="1" applyAlignment="1">
      <alignment horizontal="center"/>
    </xf>
    <xf numFmtId="176" fontId="55" fillId="32" borderId="15" xfId="0" applyNumberFormat="1" applyFont="1" applyFill="1" applyBorder="1" applyAlignment="1">
      <alignment horizontal="right"/>
    </xf>
    <xf numFmtId="172" fontId="55" fillId="32" borderId="15" xfId="0" applyNumberFormat="1" applyFont="1" applyFill="1" applyBorder="1" applyAlignment="1">
      <alignment horizontal="right"/>
    </xf>
    <xf numFmtId="172" fontId="56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 horizontal="right"/>
    </xf>
    <xf numFmtId="172" fontId="54" fillId="32" borderId="15" xfId="0" applyNumberFormat="1" applyFont="1" applyFill="1" applyBorder="1" applyAlignment="1">
      <alignment horizontal="right"/>
    </xf>
    <xf numFmtId="176" fontId="57" fillId="32" borderId="15" xfId="0" applyNumberFormat="1" applyFont="1" applyFill="1" applyBorder="1" applyAlignment="1">
      <alignment horizontal="right"/>
    </xf>
    <xf numFmtId="172" fontId="57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 horizontal="right"/>
    </xf>
    <xf numFmtId="172" fontId="59" fillId="32" borderId="15" xfId="0" applyNumberFormat="1" applyFont="1" applyFill="1" applyBorder="1" applyAlignment="1">
      <alignment horizontal="right"/>
    </xf>
    <xf numFmtId="177" fontId="59" fillId="32" borderId="15" xfId="0" applyNumberFormat="1" applyFont="1" applyFill="1" applyBorder="1" applyAlignment="1">
      <alignment horizontal="right"/>
    </xf>
    <xf numFmtId="4" fontId="55" fillId="32" borderId="15" xfId="0" applyNumberFormat="1" applyFont="1" applyFill="1" applyBorder="1" applyAlignment="1">
      <alignment horizontal="right"/>
    </xf>
    <xf numFmtId="172" fontId="58" fillId="32" borderId="15" xfId="0" applyNumberFormat="1" applyFont="1" applyFill="1" applyBorder="1" applyAlignment="1">
      <alignment horizontal="right"/>
    </xf>
    <xf numFmtId="0" fontId="60" fillId="32" borderId="0" xfId="0" applyFont="1" applyFill="1" applyAlignment="1">
      <alignment/>
    </xf>
    <xf numFmtId="0" fontId="61" fillId="32" borderId="15" xfId="0" applyNumberFormat="1" applyFont="1" applyFill="1" applyBorder="1" applyAlignment="1">
      <alignment horizontal="center" wrapText="1"/>
    </xf>
    <xf numFmtId="0" fontId="60" fillId="32" borderId="0" xfId="0" applyNumberFormat="1" applyFont="1" applyFill="1" applyAlignment="1">
      <alignment horizontal="center"/>
    </xf>
    <xf numFmtId="0" fontId="62" fillId="32" borderId="15" xfId="0" applyNumberFormat="1" applyFont="1" applyFill="1" applyBorder="1" applyAlignment="1">
      <alignment wrapText="1"/>
    </xf>
    <xf numFmtId="0" fontId="61" fillId="32" borderId="15" xfId="0" applyNumberFormat="1" applyFont="1" applyFill="1" applyBorder="1" applyAlignment="1">
      <alignment wrapText="1"/>
    </xf>
    <xf numFmtId="49" fontId="61" fillId="32" borderId="0" xfId="0" applyNumberFormat="1" applyFont="1" applyFill="1" applyAlignment="1">
      <alignment wrapText="1"/>
    </xf>
    <xf numFmtId="49" fontId="61" fillId="32" borderId="15" xfId="0" applyNumberFormat="1" applyFont="1" applyFill="1" applyBorder="1" applyAlignment="1">
      <alignment wrapText="1"/>
    </xf>
    <xf numFmtId="49" fontId="62" fillId="32" borderId="16" xfId="0" applyNumberFormat="1" applyFont="1" applyFill="1" applyBorder="1" applyAlignment="1">
      <alignment wrapText="1"/>
    </xf>
    <xf numFmtId="0" fontId="61" fillId="32" borderId="0" xfId="0" applyNumberFormat="1" applyFont="1" applyFill="1" applyAlignment="1">
      <alignment wrapText="1"/>
    </xf>
    <xf numFmtId="0" fontId="63" fillId="32" borderId="15" xfId="0" applyNumberFormat="1" applyFont="1" applyFill="1" applyBorder="1" applyAlignment="1">
      <alignment wrapText="1"/>
    </xf>
    <xf numFmtId="172" fontId="60" fillId="32" borderId="0" xfId="0" applyNumberFormat="1" applyFont="1" applyFill="1" applyAlignment="1">
      <alignment/>
    </xf>
    <xf numFmtId="0" fontId="62" fillId="32" borderId="15" xfId="0" applyFont="1" applyFill="1" applyBorder="1" applyAlignment="1">
      <alignment wrapText="1"/>
    </xf>
    <xf numFmtId="176" fontId="56" fillId="32" borderId="15" xfId="0" applyNumberFormat="1" applyFont="1" applyFill="1" applyBorder="1" applyAlignment="1">
      <alignment/>
    </xf>
    <xf numFmtId="176" fontId="54" fillId="32" borderId="0" xfId="0" applyNumberFormat="1" applyFont="1" applyFill="1" applyAlignment="1">
      <alignment/>
    </xf>
    <xf numFmtId="0" fontId="54" fillId="32" borderId="0" xfId="0" applyFont="1" applyFill="1" applyAlignment="1">
      <alignment/>
    </xf>
    <xf numFmtId="0" fontId="61" fillId="32" borderId="15" xfId="0" applyFont="1" applyFill="1" applyBorder="1" applyAlignment="1">
      <alignment vertical="center" wrapText="1"/>
    </xf>
    <xf numFmtId="176" fontId="59" fillId="32" borderId="15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/>
    </xf>
    <xf numFmtId="176" fontId="56" fillId="32" borderId="16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 horizontal="right"/>
    </xf>
    <xf numFmtId="176" fontId="59" fillId="32" borderId="16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 horizontal="right"/>
    </xf>
    <xf numFmtId="4" fontId="59" fillId="32" borderId="15" xfId="0" applyNumberFormat="1" applyFont="1" applyFill="1" applyBorder="1" applyAlignment="1">
      <alignment/>
    </xf>
    <xf numFmtId="176" fontId="56" fillId="32" borderId="17" xfId="0" applyNumberFormat="1" applyFont="1" applyFill="1" applyBorder="1" applyAlignment="1">
      <alignment/>
    </xf>
    <xf numFmtId="4" fontId="56" fillId="32" borderId="17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/>
    </xf>
    <xf numFmtId="0" fontId="61" fillId="32" borderId="0" xfId="0" applyFont="1" applyFill="1" applyAlignment="1">
      <alignment wrapText="1"/>
    </xf>
    <xf numFmtId="4" fontId="54" fillId="32" borderId="0" xfId="0" applyNumberFormat="1" applyFont="1" applyFill="1" applyAlignment="1">
      <alignment horizontal="right"/>
    </xf>
    <xf numFmtId="0" fontId="62" fillId="32" borderId="0" xfId="0" applyNumberFormat="1" applyFont="1" applyFill="1" applyBorder="1" applyAlignment="1">
      <alignment wrapText="1"/>
    </xf>
    <xf numFmtId="4" fontId="55" fillId="32" borderId="0" xfId="0" applyNumberFormat="1" applyFont="1" applyFill="1" applyBorder="1" applyAlignment="1">
      <alignment horizontal="right"/>
    </xf>
    <xf numFmtId="176" fontId="55" fillId="32" borderId="0" xfId="0" applyNumberFormat="1" applyFont="1" applyFill="1" applyBorder="1" applyAlignment="1">
      <alignment horizontal="right"/>
    </xf>
    <xf numFmtId="172" fontId="55" fillId="32" borderId="0" xfId="0" applyNumberFormat="1" applyFont="1" applyFill="1" applyBorder="1" applyAlignment="1">
      <alignment horizontal="right"/>
    </xf>
    <xf numFmtId="4" fontId="56" fillId="32" borderId="15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0" fontId="61" fillId="32" borderId="0" xfId="0" applyFont="1" applyFill="1" applyBorder="1" applyAlignment="1">
      <alignment horizontal="left" vertical="center" wrapText="1"/>
    </xf>
    <xf numFmtId="0" fontId="60" fillId="32" borderId="15" xfId="0" applyFont="1" applyFill="1" applyBorder="1" applyAlignment="1">
      <alignment/>
    </xf>
    <xf numFmtId="4" fontId="59" fillId="32" borderId="0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/>
    </xf>
    <xf numFmtId="0" fontId="57" fillId="32" borderId="15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/>
    </xf>
    <xf numFmtId="3" fontId="57" fillId="32" borderId="15" xfId="0" applyNumberFormat="1" applyFont="1" applyFill="1" applyBorder="1" applyAlignment="1">
      <alignment horizontal="center"/>
    </xf>
    <xf numFmtId="0" fontId="57" fillId="32" borderId="15" xfId="0" applyFont="1" applyFill="1" applyBorder="1" applyAlignment="1">
      <alignment/>
    </xf>
    <xf numFmtId="174" fontId="54" fillId="32" borderId="15" xfId="0" applyNumberFormat="1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60" fillId="32" borderId="0" xfId="0" applyNumberFormat="1" applyFont="1" applyFill="1" applyAlignment="1">
      <alignment/>
    </xf>
    <xf numFmtId="4" fontId="60" fillId="32" borderId="0" xfId="0" applyNumberFormat="1" applyFont="1" applyFill="1" applyAlignment="1">
      <alignment horizontal="center"/>
    </xf>
    <xf numFmtId="49" fontId="57" fillId="32" borderId="15" xfId="0" applyNumberFormat="1" applyFont="1" applyFill="1" applyBorder="1" applyAlignment="1">
      <alignment wrapText="1"/>
    </xf>
    <xf numFmtId="49" fontId="55" fillId="32" borderId="15" xfId="0" applyNumberFormat="1" applyFont="1" applyFill="1" applyBorder="1" applyAlignment="1">
      <alignment wrapText="1"/>
    </xf>
    <xf numFmtId="178" fontId="55" fillId="32" borderId="15" xfId="0" applyNumberFormat="1" applyFont="1" applyFill="1" applyBorder="1" applyAlignment="1">
      <alignment horizontal="right"/>
    </xf>
    <xf numFmtId="4" fontId="64" fillId="32" borderId="0" xfId="0" applyNumberFormat="1" applyFont="1" applyFill="1" applyAlignment="1">
      <alignment/>
    </xf>
    <xf numFmtId="0" fontId="64" fillId="32" borderId="0" xfId="0" applyFont="1" applyFill="1" applyAlignment="1">
      <alignment/>
    </xf>
    <xf numFmtId="0" fontId="54" fillId="32" borderId="15" xfId="0" applyNumberFormat="1" applyFont="1" applyFill="1" applyBorder="1" applyAlignment="1">
      <alignment wrapText="1"/>
    </xf>
    <xf numFmtId="177" fontId="54" fillId="32" borderId="15" xfId="0" applyNumberFormat="1" applyFont="1" applyFill="1" applyBorder="1" applyAlignment="1">
      <alignment horizontal="right"/>
    </xf>
    <xf numFmtId="0" fontId="5" fillId="32" borderId="15" xfId="42" applyFont="1" applyFill="1" applyBorder="1" applyAlignment="1" applyProtection="1">
      <alignment wrapText="1"/>
      <protection/>
    </xf>
    <xf numFmtId="0" fontId="5" fillId="32" borderId="15" xfId="0" applyNumberFormat="1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wrapText="1"/>
    </xf>
    <xf numFmtId="0" fontId="4" fillId="32" borderId="15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justify" vertical="top" wrapText="1"/>
    </xf>
    <xf numFmtId="0" fontId="2" fillId="32" borderId="15" xfId="0" applyFont="1" applyFill="1" applyBorder="1" applyAlignment="1">
      <alignment horizontal="center"/>
    </xf>
    <xf numFmtId="0" fontId="57" fillId="32" borderId="15" xfId="0" applyNumberFormat="1" applyFont="1" applyFill="1" applyBorder="1" applyAlignment="1">
      <alignment wrapText="1"/>
    </xf>
    <xf numFmtId="4" fontId="65" fillId="32" borderId="0" xfId="0" applyNumberFormat="1" applyFont="1" applyFill="1" applyAlignment="1">
      <alignment/>
    </xf>
    <xf numFmtId="0" fontId="65" fillId="32" borderId="0" xfId="0" applyFont="1" applyFill="1" applyAlignment="1">
      <alignment/>
    </xf>
    <xf numFmtId="4" fontId="57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/>
    </xf>
    <xf numFmtId="10" fontId="60" fillId="32" borderId="0" xfId="0" applyNumberFormat="1" applyFont="1" applyFill="1" applyAlignment="1">
      <alignment/>
    </xf>
    <xf numFmtId="0" fontId="61" fillId="32" borderId="18" xfId="0" applyNumberFormat="1" applyFont="1" applyFill="1" applyBorder="1" applyAlignment="1">
      <alignment horizontal="center" vertical="justify" wrapText="1"/>
    </xf>
    <xf numFmtId="0" fontId="61" fillId="32" borderId="19" xfId="0" applyFont="1" applyFill="1" applyBorder="1" applyAlignment="1">
      <alignment vertical="justify" wrapText="1"/>
    </xf>
    <xf numFmtId="0" fontId="61" fillId="32" borderId="20" xfId="0" applyFont="1" applyFill="1" applyBorder="1" applyAlignment="1">
      <alignment vertical="justify" wrapText="1"/>
    </xf>
    <xf numFmtId="0" fontId="55" fillId="32" borderId="0" xfId="0" applyNumberFormat="1" applyFont="1" applyFill="1" applyAlignment="1">
      <alignment horizontal="center" wrapText="1"/>
    </xf>
    <xf numFmtId="4" fontId="54" fillId="32" borderId="21" xfId="0" applyNumberFormat="1" applyFont="1" applyFill="1" applyBorder="1" applyAlignment="1">
      <alignment horizontal="center" vertical="justify" wrapText="1"/>
    </xf>
    <xf numFmtId="4" fontId="54" fillId="32" borderId="22" xfId="0" applyNumberFormat="1" applyFont="1" applyFill="1" applyBorder="1" applyAlignment="1">
      <alignment horizontal="center" vertical="justify" wrapText="1"/>
    </xf>
    <xf numFmtId="4" fontId="54" fillId="32" borderId="23" xfId="0" applyNumberFormat="1" applyFont="1" applyFill="1" applyBorder="1" applyAlignment="1">
      <alignment horizontal="center" vertical="justify" wrapText="1"/>
    </xf>
    <xf numFmtId="176" fontId="54" fillId="32" borderId="24" xfId="0" applyNumberFormat="1" applyFont="1" applyFill="1" applyBorder="1" applyAlignment="1">
      <alignment horizontal="center" vertical="center" wrapText="1"/>
    </xf>
    <xf numFmtId="176" fontId="54" fillId="32" borderId="25" xfId="0" applyNumberFormat="1" applyFont="1" applyFill="1" applyBorder="1" applyAlignment="1">
      <alignment horizontal="center" vertical="center" wrapText="1"/>
    </xf>
    <xf numFmtId="176" fontId="54" fillId="32" borderId="26" xfId="0" applyNumberFormat="1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justify"/>
    </xf>
    <xf numFmtId="0" fontId="54" fillId="32" borderId="19" xfId="0" applyFont="1" applyFill="1" applyBorder="1" applyAlignment="1">
      <alignment horizontal="center" vertical="justify"/>
    </xf>
    <xf numFmtId="0" fontId="54" fillId="32" borderId="20" xfId="0" applyFont="1" applyFill="1" applyBorder="1" applyAlignment="1">
      <alignment horizontal="center" vertical="justify"/>
    </xf>
    <xf numFmtId="4" fontId="54" fillId="32" borderId="21" xfId="0" applyNumberFormat="1" applyFont="1" applyFill="1" applyBorder="1" applyAlignment="1">
      <alignment horizontal="center" vertical="center" wrapText="1"/>
    </xf>
    <xf numFmtId="4" fontId="54" fillId="32" borderId="22" xfId="0" applyNumberFormat="1" applyFont="1" applyFill="1" applyBorder="1" applyAlignment="1">
      <alignment horizontal="center" vertical="center" wrapText="1"/>
    </xf>
    <xf numFmtId="4" fontId="54" fillId="32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6">
      <selection activeCell="A2" sqref="A1:IV16384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89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91</v>
      </c>
      <c r="C2" s="1"/>
      <c r="D2" s="100" t="s">
        <v>90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20050.399999999998</v>
      </c>
      <c r="E7" s="10"/>
      <c r="F7" s="11">
        <f aca="true" t="shared" si="0" ref="F7:F16">(D7/B7)*100</f>
        <v>9.5173539910382</v>
      </c>
    </row>
    <row r="8" spans="1:6" ht="60" customHeight="1">
      <c r="A8" s="26" t="s">
        <v>50</v>
      </c>
      <c r="B8" s="12">
        <v>209392</v>
      </c>
      <c r="C8" s="12"/>
      <c r="D8" s="12">
        <v>19935.6</v>
      </c>
      <c r="E8" s="13"/>
      <c r="F8" s="13">
        <f t="shared" si="0"/>
        <v>9.520707572400092</v>
      </c>
    </row>
    <row r="9" spans="1:6" ht="93" customHeight="1">
      <c r="A9" s="26" t="s">
        <v>40</v>
      </c>
      <c r="B9" s="12">
        <v>106</v>
      </c>
      <c r="C9" s="12"/>
      <c r="D9" s="12">
        <v>3.6</v>
      </c>
      <c r="E9" s="13"/>
      <c r="F9" s="13">
        <f t="shared" si="0"/>
        <v>3.3962264150943398</v>
      </c>
    </row>
    <row r="10" spans="1:6" ht="36.75" customHeight="1">
      <c r="A10" s="26" t="s">
        <v>41</v>
      </c>
      <c r="B10" s="12">
        <v>1074</v>
      </c>
      <c r="C10" s="12"/>
      <c r="D10" s="12">
        <v>111.2</v>
      </c>
      <c r="E10" s="13"/>
      <c r="F10" s="13">
        <f t="shared" si="0"/>
        <v>10.353817504655494</v>
      </c>
    </row>
    <row r="11" spans="1:6" ht="72">
      <c r="A11" s="26" t="s">
        <v>58</v>
      </c>
      <c r="B11" s="12">
        <v>100</v>
      </c>
      <c r="C11" s="12"/>
      <c r="D11" s="12">
        <v>0</v>
      </c>
      <c r="E11" s="13"/>
      <c r="F11" s="13">
        <f t="shared" si="0"/>
        <v>0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852.8</v>
      </c>
      <c r="E12" s="15"/>
      <c r="F12" s="15">
        <f t="shared" si="0"/>
        <v>10.266040688575899</v>
      </c>
    </row>
    <row r="13" spans="1:6" ht="60">
      <c r="A13" s="26" t="s">
        <v>2</v>
      </c>
      <c r="B13" s="12">
        <v>2953</v>
      </c>
      <c r="C13" s="12"/>
      <c r="D13" s="12">
        <v>372.4</v>
      </c>
      <c r="E13" s="13"/>
      <c r="F13" s="13">
        <f t="shared" si="0"/>
        <v>12.61090416525567</v>
      </c>
    </row>
    <row r="14" spans="1:6" ht="74.25" customHeight="1">
      <c r="A14" s="26" t="s">
        <v>3</v>
      </c>
      <c r="B14" s="12">
        <v>21</v>
      </c>
      <c r="C14" s="12"/>
      <c r="D14" s="12">
        <v>2.8</v>
      </c>
      <c r="E14" s="13"/>
      <c r="F14" s="13">
        <f t="shared" si="0"/>
        <v>13.333333333333334</v>
      </c>
    </row>
    <row r="15" spans="1:6" ht="60">
      <c r="A15" s="26" t="s">
        <v>57</v>
      </c>
      <c r="B15" s="12">
        <v>5882</v>
      </c>
      <c r="C15" s="12"/>
      <c r="D15" s="12">
        <v>542.1</v>
      </c>
      <c r="E15" s="13"/>
      <c r="F15" s="13">
        <f t="shared" si="0"/>
        <v>9.216252975178511</v>
      </c>
    </row>
    <row r="16" spans="1:6" ht="60">
      <c r="A16" s="26" t="s">
        <v>4</v>
      </c>
      <c r="B16" s="12">
        <v>-549</v>
      </c>
      <c r="C16" s="12"/>
      <c r="D16" s="12">
        <v>-64.5</v>
      </c>
      <c r="E16" s="13"/>
      <c r="F16" s="13">
        <f t="shared" si="0"/>
        <v>11.748633879781421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4747.400000000001</v>
      </c>
      <c r="E17" s="10"/>
      <c r="F17" s="11">
        <f>(D17/B17)*100</f>
        <v>13.512651922693767</v>
      </c>
    </row>
    <row r="18" spans="1:6" ht="24">
      <c r="A18" s="26" t="s">
        <v>88</v>
      </c>
      <c r="B18" s="12">
        <v>10972</v>
      </c>
      <c r="C18" s="12"/>
      <c r="D18" s="12">
        <v>749.6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3997.8</v>
      </c>
      <c r="E19" s="13"/>
      <c r="F19" s="13">
        <f>(D19/B19)*100</f>
        <v>16.67139282735613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0</v>
      </c>
      <c r="E21" s="13"/>
      <c r="F21" s="13">
        <f>(D21/B21)*100</f>
        <v>0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1317.5000000000002</v>
      </c>
      <c r="E22" s="10"/>
      <c r="F22" s="10">
        <f>(D22/B22)*100</f>
        <v>4.649890590809629</v>
      </c>
    </row>
    <row r="23" spans="1:6" ht="15" customHeight="1">
      <c r="A23" s="26" t="s">
        <v>61</v>
      </c>
      <c r="B23" s="12">
        <v>3325</v>
      </c>
      <c r="C23" s="12"/>
      <c r="D23" s="12">
        <v>540.7</v>
      </c>
      <c r="E23" s="13"/>
      <c r="F23" s="13">
        <f>(D23/B23)*100</f>
        <v>16.261654135338347</v>
      </c>
    </row>
    <row r="24" spans="1:6" ht="12.75">
      <c r="A24" s="26" t="s">
        <v>5</v>
      </c>
      <c r="B24" s="12">
        <v>1428</v>
      </c>
      <c r="C24" s="12"/>
      <c r="D24" s="12">
        <v>54.2</v>
      </c>
      <c r="E24" s="13"/>
      <c r="F24" s="13">
        <f>(D24/B24)*100</f>
        <v>3.7955182072829134</v>
      </c>
    </row>
    <row r="25" spans="1:6" ht="13.5" customHeight="1">
      <c r="A25" s="27" t="s">
        <v>18</v>
      </c>
      <c r="B25" s="12">
        <v>23581</v>
      </c>
      <c r="C25" s="12"/>
      <c r="D25" s="12">
        <v>722.6</v>
      </c>
      <c r="E25" s="13"/>
      <c r="F25" s="13">
        <f>(D25/B25)*100</f>
        <v>3.0643314532886645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633.4</v>
      </c>
      <c r="E26" s="10">
        <f>E27+E29</f>
        <v>0</v>
      </c>
      <c r="F26" s="10">
        <f>F27</f>
        <v>6.793880837359098</v>
      </c>
    </row>
    <row r="27" spans="1:6" ht="27" customHeight="1">
      <c r="A27" s="28" t="s">
        <v>62</v>
      </c>
      <c r="B27" s="12">
        <v>6210</v>
      </c>
      <c r="C27" s="12"/>
      <c r="D27" s="12">
        <v>421.9</v>
      </c>
      <c r="E27" s="13"/>
      <c r="F27" s="13">
        <f>(D27/B27)*100</f>
        <v>6.793880837359098</v>
      </c>
    </row>
    <row r="28" spans="1:6" ht="53.25" customHeight="1" hidden="1">
      <c r="A28" s="28" t="s">
        <v>63</v>
      </c>
      <c r="B28" s="12">
        <v>6</v>
      </c>
      <c r="C28" s="12"/>
      <c r="D28" s="12"/>
      <c r="E28" s="13"/>
      <c r="F28" s="13"/>
    </row>
    <row r="29" spans="1:6" ht="47.25" customHeight="1">
      <c r="A29" s="28" t="s">
        <v>85</v>
      </c>
      <c r="B29" s="12">
        <v>3874</v>
      </c>
      <c r="C29" s="12"/>
      <c r="D29" s="12">
        <v>211.5</v>
      </c>
      <c r="E29" s="13"/>
      <c r="F29" s="13">
        <f>(D29/B29)*100</f>
        <v>5.459473412493547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1987.3000000000002</v>
      </c>
      <c r="E32" s="10"/>
      <c r="F32" s="10">
        <f>(D32/B32)*100</f>
        <v>8.02949494949495</v>
      </c>
    </row>
    <row r="33" spans="1:6" ht="69.75" customHeight="1">
      <c r="A33" s="26" t="s">
        <v>43</v>
      </c>
      <c r="B33" s="12">
        <v>23815</v>
      </c>
      <c r="C33" s="12"/>
      <c r="D33" s="12">
        <v>1857.9</v>
      </c>
      <c r="E33" s="13"/>
      <c r="F33" s="13">
        <f>(D33/B33)*100</f>
        <v>7.801385681293303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129.4</v>
      </c>
      <c r="E35" s="13"/>
      <c r="F35" s="13">
        <f>D35/B35*100</f>
        <v>13.83957219251337</v>
      </c>
    </row>
    <row r="36" spans="1:6" ht="15">
      <c r="A36" s="25" t="s">
        <v>28</v>
      </c>
      <c r="B36" s="9">
        <f>B37</f>
        <v>1855</v>
      </c>
      <c r="C36" s="9"/>
      <c r="D36" s="9">
        <f>D37</f>
        <v>13.4</v>
      </c>
      <c r="E36" s="10"/>
      <c r="F36" s="10">
        <f>(D36/B36)*100</f>
        <v>0.7223719676549866</v>
      </c>
    </row>
    <row r="37" spans="1:6" ht="12.75" customHeight="1">
      <c r="A37" s="26" t="s">
        <v>49</v>
      </c>
      <c r="B37" s="12">
        <v>1855</v>
      </c>
      <c r="C37" s="12"/>
      <c r="D37" s="12">
        <v>13.4</v>
      </c>
      <c r="E37" s="13"/>
      <c r="F37" s="13">
        <f>(D37/B37)*100</f>
        <v>0.7223719676549866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10.200000000000001</v>
      </c>
      <c r="E38" s="10"/>
      <c r="F38" s="10">
        <f>D38/B38*100</f>
        <v>1.5692307692307692</v>
      </c>
    </row>
    <row r="39" spans="1:6" ht="18" customHeight="1">
      <c r="A39" s="27" t="s">
        <v>66</v>
      </c>
      <c r="B39" s="17">
        <v>27</v>
      </c>
      <c r="C39" s="17"/>
      <c r="D39" s="17">
        <v>1.8</v>
      </c>
      <c r="E39" s="18"/>
      <c r="F39" s="18">
        <f>D39/B39*100</f>
        <v>6.666666666666667</v>
      </c>
    </row>
    <row r="40" spans="1:6" ht="15" customHeight="1">
      <c r="A40" s="26" t="s">
        <v>67</v>
      </c>
      <c r="B40" s="17">
        <v>623</v>
      </c>
      <c r="C40" s="17"/>
      <c r="D40" s="17">
        <v>8.4</v>
      </c>
      <c r="E40" s="18"/>
      <c r="F40" s="18">
        <f>D40/B40*100</f>
        <v>1.348314606741573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82.19999999999999</v>
      </c>
      <c r="E41" s="10"/>
      <c r="F41" s="10">
        <f>(D41/B41)*100</f>
        <v>9.225589225589225</v>
      </c>
    </row>
    <row r="42" spans="1:6" ht="21" customHeight="1">
      <c r="A42" s="26" t="s">
        <v>68</v>
      </c>
      <c r="B42" s="17">
        <v>84</v>
      </c>
      <c r="C42" s="17"/>
      <c r="D42" s="17">
        <v>9.4</v>
      </c>
      <c r="E42" s="18"/>
      <c r="F42" s="18">
        <f>D42/B42*100</f>
        <v>11.190476190476192</v>
      </c>
    </row>
    <row r="43" spans="1:6" ht="74.25" customHeight="1">
      <c r="A43" s="30" t="s">
        <v>69</v>
      </c>
      <c r="B43" s="17">
        <v>227</v>
      </c>
      <c r="C43" s="17"/>
      <c r="D43" s="17">
        <v>18.9</v>
      </c>
      <c r="E43" s="18"/>
      <c r="F43" s="18">
        <f>D43/B43*100</f>
        <v>8.325991189427311</v>
      </c>
    </row>
    <row r="44" spans="1:6" ht="30" customHeight="1">
      <c r="A44" s="26" t="s">
        <v>70</v>
      </c>
      <c r="B44" s="17">
        <v>580</v>
      </c>
      <c r="C44" s="17"/>
      <c r="D44" s="17">
        <v>53.9</v>
      </c>
      <c r="E44" s="18"/>
      <c r="F44" s="18">
        <f>D44/B44*100</f>
        <v>9.293103448275861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330.4</v>
      </c>
      <c r="E45" s="10"/>
      <c r="F45" s="10">
        <f>(D45/B45)*100</f>
        <v>7.536496350364963</v>
      </c>
    </row>
    <row r="46" spans="1:6" ht="33.75" customHeight="1">
      <c r="A46" s="27" t="s">
        <v>71</v>
      </c>
      <c r="B46" s="17">
        <v>100</v>
      </c>
      <c r="C46" s="17"/>
      <c r="D46" s="17">
        <v>12.2</v>
      </c>
      <c r="E46" s="19">
        <v>51</v>
      </c>
      <c r="F46" s="18">
        <f>(D46/B46)*100</f>
        <v>12.2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9</v>
      </c>
      <c r="E51" s="19">
        <v>887.3</v>
      </c>
      <c r="F51" s="18">
        <f t="shared" si="1"/>
        <v>0.8982035928143712</v>
      </c>
    </row>
    <row r="52" spans="1:6" ht="27" customHeight="1">
      <c r="A52" s="26" t="s">
        <v>74</v>
      </c>
      <c r="B52" s="17">
        <v>50</v>
      </c>
      <c r="C52" s="17"/>
      <c r="D52" s="17">
        <v>2.5</v>
      </c>
      <c r="E52" s="19">
        <v>347.5</v>
      </c>
      <c r="F52" s="18">
        <f t="shared" si="1"/>
        <v>5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1</v>
      </c>
      <c r="E54" s="19">
        <v>221.8</v>
      </c>
      <c r="F54" s="18">
        <f t="shared" si="1"/>
        <v>3.125</v>
      </c>
    </row>
    <row r="55" spans="1:6" ht="42" customHeight="1">
      <c r="A55" s="26" t="s">
        <v>76</v>
      </c>
      <c r="B55" s="17">
        <v>130</v>
      </c>
      <c r="C55" s="17"/>
      <c r="D55" s="17">
        <v>3.6</v>
      </c>
      <c r="E55" s="19">
        <v>68.4</v>
      </c>
      <c r="F55" s="18">
        <f t="shared" si="1"/>
        <v>2.769230769230769</v>
      </c>
    </row>
    <row r="56" spans="1:6" ht="24.75" customHeight="1">
      <c r="A56" s="26" t="s">
        <v>77</v>
      </c>
      <c r="B56" s="17">
        <v>1924</v>
      </c>
      <c r="C56" s="17"/>
      <c r="D56" s="17">
        <v>104.4</v>
      </c>
      <c r="E56" s="17">
        <v>3536.16</v>
      </c>
      <c r="F56" s="18">
        <f t="shared" si="1"/>
        <v>5.426195426195426</v>
      </c>
    </row>
    <row r="57" spans="1:6" ht="18" customHeight="1">
      <c r="A57" s="25" t="s">
        <v>78</v>
      </c>
      <c r="B57" s="9">
        <v>514</v>
      </c>
      <c r="C57" s="9"/>
      <c r="D57" s="9">
        <v>22.6</v>
      </c>
      <c r="E57" s="10"/>
      <c r="F57" s="18">
        <f t="shared" si="1"/>
        <v>4.396887159533074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30047.600000000002</v>
      </c>
      <c r="E58" s="10"/>
      <c r="F58" s="10">
        <f t="shared" si="1"/>
        <v>9.228945266908289</v>
      </c>
    </row>
    <row r="59" spans="1:6" ht="15">
      <c r="A59" s="25" t="s">
        <v>32</v>
      </c>
      <c r="B59" s="9">
        <f>B60+B66+B67+B68</f>
        <v>1470735.7</v>
      </c>
      <c r="C59" s="9">
        <f>C60+C66+C67+C68</f>
        <v>0</v>
      </c>
      <c r="D59" s="9">
        <f>D60+D66+D67+D68</f>
        <v>96555.5</v>
      </c>
      <c r="E59" s="10"/>
      <c r="F59" s="10">
        <f t="shared" si="1"/>
        <v>6.565115676460427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96553.9</v>
      </c>
      <c r="E60" s="10"/>
      <c r="F60" s="10">
        <f t="shared" si="1"/>
        <v>6.56806241141892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35566</v>
      </c>
      <c r="E61" s="20">
        <f>E62</f>
        <v>0</v>
      </c>
      <c r="F61" s="20">
        <f>F62</f>
        <v>9.497005316464485</v>
      </c>
    </row>
    <row r="62" spans="1:6" ht="21.75" customHeight="1">
      <c r="A62" s="26" t="s">
        <v>86</v>
      </c>
      <c r="B62" s="16">
        <v>374497</v>
      </c>
      <c r="C62" s="16"/>
      <c r="D62" s="16">
        <v>35566</v>
      </c>
      <c r="E62" s="21"/>
      <c r="F62" s="21">
        <f t="shared" si="1"/>
        <v>9.497005316464485</v>
      </c>
    </row>
    <row r="63" spans="1:6" ht="28.5" customHeight="1">
      <c r="A63" s="26" t="s">
        <v>53</v>
      </c>
      <c r="B63" s="16">
        <v>184357</v>
      </c>
      <c r="C63" s="16"/>
      <c r="D63" s="16">
        <v>0</v>
      </c>
      <c r="E63" s="21"/>
      <c r="F63" s="21">
        <f t="shared" si="1"/>
        <v>0</v>
      </c>
    </row>
    <row r="64" spans="1:6" ht="21.75" customHeight="1">
      <c r="A64" s="26" t="s">
        <v>81</v>
      </c>
      <c r="B64" s="16">
        <v>902272.1</v>
      </c>
      <c r="C64" s="16"/>
      <c r="D64" s="16">
        <v>60987.9</v>
      </c>
      <c r="E64" s="21"/>
      <c r="F64" s="21">
        <f t="shared" si="1"/>
        <v>6.759368930946663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684.2</v>
      </c>
      <c r="C66" s="16"/>
      <c r="D66" s="16">
        <v>10</v>
      </c>
      <c r="E66" s="21"/>
      <c r="F66" s="21">
        <f t="shared" si="1"/>
        <v>1.4615609470914936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-8.4</v>
      </c>
      <c r="E68" s="21"/>
      <c r="F68" s="21"/>
    </row>
    <row r="69" spans="1:6" ht="15">
      <c r="A69" s="25" t="s">
        <v>20</v>
      </c>
      <c r="B69" s="9">
        <f>B58+B59</f>
        <v>1796315.7</v>
      </c>
      <c r="C69" s="9"/>
      <c r="D69" s="9">
        <f>D58+D59</f>
        <v>126603.1</v>
      </c>
      <c r="E69" s="10"/>
      <c r="F69" s="10">
        <f>D69/B69*100</f>
        <v>7.047931496673998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6597.9</v>
      </c>
      <c r="E71" s="18"/>
      <c r="F71" s="18">
        <f>(D71/B71)*100</f>
        <v>9.921669055141438</v>
      </c>
    </row>
    <row r="72" spans="1:6" ht="13.5">
      <c r="A72" s="26" t="s">
        <v>33</v>
      </c>
      <c r="B72" s="17">
        <v>253.9</v>
      </c>
      <c r="C72" s="17"/>
      <c r="D72" s="17">
        <v>0</v>
      </c>
      <c r="E72" s="18"/>
      <c r="F72" s="18">
        <f>D72/B72*100</f>
        <v>0</v>
      </c>
    </row>
    <row r="73" spans="1:6" ht="24">
      <c r="A73" s="26" t="s">
        <v>30</v>
      </c>
      <c r="B73" s="17">
        <v>9961.5</v>
      </c>
      <c r="C73" s="17"/>
      <c r="D73" s="17">
        <v>863.9</v>
      </c>
      <c r="E73" s="18"/>
      <c r="F73" s="18">
        <f aca="true" t="shared" si="2" ref="F73:F83">(D73/B73)*100</f>
        <v>8.672388696481454</v>
      </c>
    </row>
    <row r="74" spans="1:6" ht="13.5">
      <c r="A74" s="26" t="s">
        <v>31</v>
      </c>
      <c r="B74" s="17">
        <v>130750.3</v>
      </c>
      <c r="C74" s="17"/>
      <c r="D74" s="17">
        <v>8740.3</v>
      </c>
      <c r="E74" s="18"/>
      <c r="F74" s="18">
        <f t="shared" si="2"/>
        <v>6.684726536000299</v>
      </c>
    </row>
    <row r="75" spans="1:6" ht="13.5">
      <c r="A75" s="26" t="s">
        <v>39</v>
      </c>
      <c r="B75" s="17">
        <v>76541</v>
      </c>
      <c r="C75" s="17"/>
      <c r="D75" s="17">
        <v>3247.5</v>
      </c>
      <c r="E75" s="18"/>
      <c r="F75" s="18">
        <f t="shared" si="2"/>
        <v>4.242824107341163</v>
      </c>
    </row>
    <row r="76" spans="1:6" ht="13.5">
      <c r="A76" s="26" t="s">
        <v>22</v>
      </c>
      <c r="B76" s="17">
        <v>918190.6</v>
      </c>
      <c r="C76" s="17"/>
      <c r="D76" s="17">
        <v>56726.9</v>
      </c>
      <c r="E76" s="18"/>
      <c r="F76" s="18">
        <f t="shared" si="2"/>
        <v>6.178118137998799</v>
      </c>
    </row>
    <row r="77" spans="1:6" ht="13.5">
      <c r="A77" s="26" t="s">
        <v>38</v>
      </c>
      <c r="B77" s="17">
        <v>86505.1</v>
      </c>
      <c r="C77" s="17"/>
      <c r="D77" s="17">
        <v>8670.8</v>
      </c>
      <c r="E77" s="18"/>
      <c r="F77" s="18">
        <f t="shared" si="2"/>
        <v>10.023455264487295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29808.7</v>
      </c>
      <c r="E80" s="18"/>
      <c r="F80" s="18">
        <f t="shared" si="2"/>
        <v>6.265854501396164</v>
      </c>
    </row>
    <row r="81" spans="1:6" ht="13.5">
      <c r="A81" s="26" t="s">
        <v>46</v>
      </c>
      <c r="B81" s="17">
        <v>32447.5</v>
      </c>
      <c r="C81" s="17"/>
      <c r="D81" s="17">
        <v>2599.1</v>
      </c>
      <c r="E81" s="18"/>
      <c r="F81" s="18">
        <f t="shared" si="2"/>
        <v>8.01017027505971</v>
      </c>
    </row>
    <row r="82" spans="1:6" ht="13.5">
      <c r="A82" s="26" t="s">
        <v>47</v>
      </c>
      <c r="B82" s="17">
        <v>8562.7</v>
      </c>
      <c r="C82" s="17"/>
      <c r="D82" s="17">
        <v>565.2</v>
      </c>
      <c r="E82" s="18"/>
      <c r="F82" s="18">
        <f t="shared" si="2"/>
        <v>6.600721734966775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1805470.9000000001</v>
      </c>
      <c r="C84" s="9">
        <f>SUM(C71:C83)</f>
        <v>0</v>
      </c>
      <c r="D84" s="9">
        <f>SUM(D71:D83)</f>
        <v>117822.8</v>
      </c>
      <c r="E84" s="10">
        <f>SUM(E71:E83)</f>
        <v>0</v>
      </c>
      <c r="F84" s="10">
        <f>D84/B84*100</f>
        <v>6.525876434784964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-8780.300000000003</v>
      </c>
    </row>
    <row r="87" spans="1:4" ht="24">
      <c r="A87" s="37" t="s">
        <v>8</v>
      </c>
      <c r="B87" s="38">
        <f>B88+B91+B94</f>
        <v>9155.2</v>
      </c>
      <c r="D87" s="39">
        <f>D88+D91+D94</f>
        <v>-834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-834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-834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-7946.300000000003</v>
      </c>
    </row>
  </sheetData>
  <sheetProtection/>
  <mergeCells count="5">
    <mergeCell ref="A2:A5"/>
    <mergeCell ref="A1:F1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118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119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226184</v>
      </c>
      <c r="C7" s="9"/>
      <c r="D7" s="9">
        <f>D8+D9+D10+D11+D12</f>
        <v>189561.09999999998</v>
      </c>
      <c r="E7" s="10"/>
      <c r="F7" s="11">
        <f aca="true" t="shared" si="0" ref="F7:F17">(D7/B7)*100</f>
        <v>83.80835956566335</v>
      </c>
    </row>
    <row r="8" spans="1:6" ht="60" customHeight="1">
      <c r="A8" s="26" t="s">
        <v>50</v>
      </c>
      <c r="B8" s="12">
        <v>224094</v>
      </c>
      <c r="C8" s="12"/>
      <c r="D8" s="12">
        <v>187849</v>
      </c>
      <c r="E8" s="13"/>
      <c r="F8" s="13">
        <f t="shared" si="0"/>
        <v>83.82598373896668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1723.1</v>
      </c>
      <c r="E10" s="13"/>
      <c r="F10" s="13">
        <f t="shared" si="0"/>
        <v>91.4596602972399</v>
      </c>
    </row>
    <row r="11" spans="1:6" ht="72">
      <c r="A11" s="26" t="s">
        <v>58</v>
      </c>
      <c r="B11" s="12">
        <v>100</v>
      </c>
      <c r="C11" s="12"/>
      <c r="D11" s="12">
        <v>23.4</v>
      </c>
      <c r="E11" s="13"/>
      <c r="F11" s="13">
        <f t="shared" si="0"/>
        <v>23.4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8807</v>
      </c>
      <c r="C13" s="14"/>
      <c r="D13" s="14">
        <f>D14+D15+D16+D17</f>
        <v>7555.3</v>
      </c>
      <c r="E13" s="15"/>
      <c r="F13" s="15">
        <f t="shared" si="0"/>
        <v>85.78744180765301</v>
      </c>
    </row>
    <row r="14" spans="1:6" ht="48">
      <c r="A14" s="26" t="s">
        <v>2</v>
      </c>
      <c r="B14" s="12">
        <v>3753</v>
      </c>
      <c r="C14" s="12"/>
      <c r="D14" s="12">
        <v>3424</v>
      </c>
      <c r="E14" s="13"/>
      <c r="F14" s="13">
        <f t="shared" si="0"/>
        <v>91.23367972288835</v>
      </c>
    </row>
    <row r="15" spans="1:6" ht="74.25" customHeight="1">
      <c r="A15" s="26" t="s">
        <v>3</v>
      </c>
      <c r="B15" s="12">
        <v>26</v>
      </c>
      <c r="C15" s="12"/>
      <c r="D15" s="12">
        <v>25.6</v>
      </c>
      <c r="E15" s="13"/>
      <c r="F15" s="13">
        <f t="shared" si="0"/>
        <v>98.46153846153847</v>
      </c>
    </row>
    <row r="16" spans="1:6" ht="48">
      <c r="A16" s="26" t="s">
        <v>57</v>
      </c>
      <c r="B16" s="12">
        <v>5577</v>
      </c>
      <c r="C16" s="12"/>
      <c r="D16" s="12">
        <v>4655.4</v>
      </c>
      <c r="E16" s="13"/>
      <c r="F16" s="13">
        <f t="shared" si="0"/>
        <v>83.47498655190962</v>
      </c>
    </row>
    <row r="17" spans="1:6" ht="48">
      <c r="A17" s="26" t="s">
        <v>4</v>
      </c>
      <c r="B17" s="12">
        <v>-549</v>
      </c>
      <c r="C17" s="12"/>
      <c r="D17" s="12">
        <v>-549.7</v>
      </c>
      <c r="E17" s="13"/>
      <c r="F17" s="13">
        <f t="shared" si="0"/>
        <v>100.12750455373407</v>
      </c>
    </row>
    <row r="18" spans="1:6" ht="15">
      <c r="A18" s="25" t="s">
        <v>16</v>
      </c>
      <c r="B18" s="9">
        <f>B20+B21+B22+B19</f>
        <v>36216</v>
      </c>
      <c r="C18" s="9"/>
      <c r="D18" s="9">
        <f>D20+D21+D22+D19</f>
        <v>34149.8</v>
      </c>
      <c r="E18" s="10"/>
      <c r="F18" s="11">
        <f>(D18/B18)*100</f>
        <v>94.29478683454828</v>
      </c>
    </row>
    <row r="19" spans="1:6" ht="24">
      <c r="A19" s="26" t="s">
        <v>88</v>
      </c>
      <c r="B19" s="12">
        <v>15600</v>
      </c>
      <c r="C19" s="12"/>
      <c r="D19" s="12">
        <v>14554.2</v>
      </c>
      <c r="E19" s="10"/>
      <c r="F19" s="18">
        <f>D19/B19*100</f>
        <v>93.29615384615386</v>
      </c>
    </row>
    <row r="20" spans="1:6" ht="24">
      <c r="A20" s="26" t="s">
        <v>26</v>
      </c>
      <c r="B20" s="12">
        <v>20352</v>
      </c>
      <c r="C20" s="12"/>
      <c r="D20" s="12">
        <v>19422.2</v>
      </c>
      <c r="E20" s="13"/>
      <c r="F20" s="13">
        <f>(D20/B20)*100</f>
        <v>95.4314072327044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234</v>
      </c>
      <c r="C22" s="12"/>
      <c r="D22" s="12">
        <v>184</v>
      </c>
      <c r="E22" s="13"/>
      <c r="F22" s="13">
        <f>(D22/B22)*100</f>
        <v>78.63247863247864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18053.3</v>
      </c>
      <c r="E23" s="10"/>
      <c r="F23" s="10">
        <f>(D23/B23)*100</f>
        <v>76.69853003653667</v>
      </c>
    </row>
    <row r="24" spans="1:6" ht="15" customHeight="1">
      <c r="A24" s="26" t="s">
        <v>61</v>
      </c>
      <c r="B24" s="12">
        <v>3325</v>
      </c>
      <c r="C24" s="12"/>
      <c r="D24" s="12">
        <v>2449.7</v>
      </c>
      <c r="E24" s="13"/>
      <c r="F24" s="13">
        <f>(D24/B24)*100</f>
        <v>73.6751879699248</v>
      </c>
    </row>
    <row r="25" spans="1:6" ht="12.75">
      <c r="A25" s="26" t="s">
        <v>5</v>
      </c>
      <c r="B25" s="12">
        <v>1428</v>
      </c>
      <c r="C25" s="12"/>
      <c r="D25" s="12">
        <v>845.2</v>
      </c>
      <c r="E25" s="13"/>
      <c r="F25" s="13">
        <f>(D25/B25)*100</f>
        <v>59.187675070028014</v>
      </c>
    </row>
    <row r="26" spans="1:6" ht="13.5" customHeight="1">
      <c r="A26" s="27" t="s">
        <v>18</v>
      </c>
      <c r="B26" s="12">
        <v>18785</v>
      </c>
      <c r="C26" s="12"/>
      <c r="D26" s="12">
        <v>14758.4</v>
      </c>
      <c r="E26" s="13"/>
      <c r="F26" s="13">
        <f>(D26/B26)*100</f>
        <v>78.56481235027948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9347.699999999999</v>
      </c>
      <c r="E27" s="10">
        <f>E28+E30</f>
        <v>0</v>
      </c>
      <c r="F27" s="10">
        <f>F28</f>
        <v>95.64251207729468</v>
      </c>
    </row>
    <row r="28" spans="1:6" ht="42" customHeight="1">
      <c r="A28" s="28" t="s">
        <v>62</v>
      </c>
      <c r="B28" s="12">
        <v>6210</v>
      </c>
      <c r="C28" s="12"/>
      <c r="D28" s="12">
        <v>5939.4</v>
      </c>
      <c r="E28" s="13"/>
      <c r="F28" s="13">
        <f>(D28/B28)*100</f>
        <v>95.64251207729468</v>
      </c>
    </row>
    <row r="29" spans="1:6" ht="59.25" customHeight="1">
      <c r="A29" s="26" t="s">
        <v>98</v>
      </c>
      <c r="B29" s="12">
        <v>7</v>
      </c>
      <c r="C29" s="12"/>
      <c r="D29" s="12">
        <v>4.1</v>
      </c>
      <c r="E29" s="13"/>
      <c r="F29" s="13">
        <f>(D29/B29)*100</f>
        <v>58.57142857142856</v>
      </c>
    </row>
    <row r="30" spans="1:6" ht="48.75" customHeight="1">
      <c r="A30" s="28" t="s">
        <v>85</v>
      </c>
      <c r="B30" s="12">
        <v>3873</v>
      </c>
      <c r="C30" s="12"/>
      <c r="D30" s="12">
        <v>3404.2</v>
      </c>
      <c r="E30" s="13"/>
      <c r="F30" s="13">
        <f>(D30/B30)*100</f>
        <v>87.89568809708236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20429.8</v>
      </c>
      <c r="E33" s="10"/>
      <c r="F33" s="10">
        <f>(D33/B33)*100</f>
        <v>83.55746421267894</v>
      </c>
    </row>
    <row r="34" spans="1:6" ht="69.75" customHeight="1">
      <c r="A34" s="26" t="s">
        <v>43</v>
      </c>
      <c r="B34" s="12">
        <v>23115</v>
      </c>
      <c r="C34" s="12"/>
      <c r="D34" s="12">
        <v>19287.6</v>
      </c>
      <c r="E34" s="13"/>
      <c r="F34" s="13">
        <f>(D34/B34)*100</f>
        <v>83.44192083062946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1142.2</v>
      </c>
      <c r="E36" s="13"/>
      <c r="F36" s="13">
        <f>D36/B36*100</f>
        <v>85.55805243445693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20996.300000000003</v>
      </c>
      <c r="E39" s="10"/>
      <c r="F39" s="10">
        <f>D39/B39*100</f>
        <v>176.05483816870705</v>
      </c>
    </row>
    <row r="40" spans="1:6" ht="18" customHeight="1">
      <c r="A40" s="27" t="s">
        <v>66</v>
      </c>
      <c r="B40" s="17">
        <v>78</v>
      </c>
      <c r="C40" s="17"/>
      <c r="D40" s="17">
        <v>72.9</v>
      </c>
      <c r="E40" s="18"/>
      <c r="F40" s="18">
        <f>D40/B40*100</f>
        <v>93.46153846153847</v>
      </c>
    </row>
    <row r="41" spans="1:6" ht="15" customHeight="1">
      <c r="A41" s="26" t="s">
        <v>67</v>
      </c>
      <c r="B41" s="17">
        <v>11848</v>
      </c>
      <c r="C41" s="17"/>
      <c r="D41" s="17">
        <v>20923.4</v>
      </c>
      <c r="E41" s="18"/>
      <c r="F41" s="18">
        <f>D41/B41*100</f>
        <v>176.59858203916275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1894.6</v>
      </c>
      <c r="E42" s="10"/>
      <c r="F42" s="10">
        <f>(D42/B42)*100</f>
        <v>91.9262493934983</v>
      </c>
    </row>
    <row r="43" spans="1:6" ht="21" customHeight="1">
      <c r="A43" s="26" t="s">
        <v>68</v>
      </c>
      <c r="B43" s="17">
        <v>788</v>
      </c>
      <c r="C43" s="17"/>
      <c r="D43" s="17">
        <v>772.3</v>
      </c>
      <c r="E43" s="18"/>
      <c r="F43" s="18">
        <f>D43/B43*100</f>
        <v>98.00761421319797</v>
      </c>
    </row>
    <row r="44" spans="1:6" ht="74.25" customHeight="1">
      <c r="A44" s="30" t="s">
        <v>69</v>
      </c>
      <c r="B44" s="17">
        <v>227</v>
      </c>
      <c r="C44" s="17"/>
      <c r="D44" s="17">
        <v>142.7</v>
      </c>
      <c r="E44" s="18"/>
      <c r="F44" s="18">
        <f>D44/B44*100</f>
        <v>62.863436123348016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6427</v>
      </c>
      <c r="C46" s="9"/>
      <c r="D46" s="9">
        <f>SUM(D47:D57)</f>
        <v>5706.7</v>
      </c>
      <c r="E46" s="10"/>
      <c r="F46" s="10">
        <f>(D46/B46)*100</f>
        <v>88.7925937451377</v>
      </c>
    </row>
    <row r="47" spans="1:6" ht="33.75" customHeight="1">
      <c r="A47" s="27" t="s">
        <v>71</v>
      </c>
      <c r="B47" s="17">
        <v>70</v>
      </c>
      <c r="C47" s="17"/>
      <c r="D47" s="17">
        <v>63.8</v>
      </c>
      <c r="E47" s="19">
        <v>51</v>
      </c>
      <c r="F47" s="18">
        <f>(D47/B47)*100</f>
        <v>91.14285714285714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319</v>
      </c>
      <c r="E49" s="19">
        <v>71</v>
      </c>
      <c r="F49" s="18">
        <f>(D49/B49)*100</f>
        <v>84.8404255319149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1334</v>
      </c>
      <c r="C52" s="17"/>
      <c r="D52" s="17">
        <v>1236.5</v>
      </c>
      <c r="E52" s="19">
        <v>887.3</v>
      </c>
      <c r="F52" s="18">
        <f t="shared" si="1"/>
        <v>92.6911544227886</v>
      </c>
    </row>
    <row r="53" spans="1:6" ht="27" customHeight="1">
      <c r="A53" s="26" t="s">
        <v>74</v>
      </c>
      <c r="B53" s="17">
        <v>153</v>
      </c>
      <c r="C53" s="17"/>
      <c r="D53" s="17">
        <v>131.5</v>
      </c>
      <c r="E53" s="19">
        <v>347.5</v>
      </c>
      <c r="F53" s="18">
        <f t="shared" si="1"/>
        <v>85.94771241830065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35.7</v>
      </c>
      <c r="E55" s="19">
        <v>221.8</v>
      </c>
      <c r="F55" s="18">
        <f t="shared" si="1"/>
        <v>96.48648648648648</v>
      </c>
    </row>
    <row r="56" spans="1:6" ht="42" customHeight="1">
      <c r="A56" s="26" t="s">
        <v>76</v>
      </c>
      <c r="B56" s="17">
        <v>125</v>
      </c>
      <c r="C56" s="17"/>
      <c r="D56" s="17">
        <v>90.8</v>
      </c>
      <c r="E56" s="19">
        <v>68.4</v>
      </c>
      <c r="F56" s="18">
        <f t="shared" si="1"/>
        <v>72.63999999999999</v>
      </c>
    </row>
    <row r="57" spans="1:6" ht="24.75" customHeight="1">
      <c r="A57" s="26" t="s">
        <v>77</v>
      </c>
      <c r="B57" s="17">
        <v>1924</v>
      </c>
      <c r="C57" s="17"/>
      <c r="D57" s="17">
        <v>1541.7</v>
      </c>
      <c r="E57" s="17">
        <v>3536.16</v>
      </c>
      <c r="F57" s="18">
        <f t="shared" si="1"/>
        <v>80.12993762993763</v>
      </c>
    </row>
    <row r="58" spans="1:6" ht="18" customHeight="1">
      <c r="A58" s="25" t="s">
        <v>78</v>
      </c>
      <c r="B58" s="9">
        <v>514</v>
      </c>
      <c r="C58" s="9"/>
      <c r="D58" s="9">
        <v>463.6</v>
      </c>
      <c r="E58" s="10"/>
      <c r="F58" s="18">
        <f t="shared" si="1"/>
        <v>90.19455252918289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310183.5999999999</v>
      </c>
      <c r="E59" s="10"/>
      <c r="F59" s="10">
        <f t="shared" si="1"/>
        <v>88.02831131090223</v>
      </c>
    </row>
    <row r="60" spans="1:6" ht="15">
      <c r="A60" s="25" t="s">
        <v>32</v>
      </c>
      <c r="B60" s="9">
        <f>B61+B67+B68+B69</f>
        <v>1697067.7000000002</v>
      </c>
      <c r="C60" s="9">
        <f>C61+C67+C68+C69</f>
        <v>0</v>
      </c>
      <c r="D60" s="9">
        <f>D61+D67+D68+D69</f>
        <v>1214095.0999999999</v>
      </c>
      <c r="E60" s="10"/>
      <c r="F60" s="10">
        <f t="shared" si="1"/>
        <v>71.54075821489029</v>
      </c>
    </row>
    <row r="61" spans="1:6" ht="24.75" customHeight="1">
      <c r="A61" s="31" t="s">
        <v>79</v>
      </c>
      <c r="B61" s="9">
        <f>B63+B64+B65+B66</f>
        <v>1695727.2000000002</v>
      </c>
      <c r="C61" s="9">
        <f>C63+C64+C65+C66</f>
        <v>0</v>
      </c>
      <c r="D61" s="9">
        <f>D63+D64+D65+D66</f>
        <v>1222006.3</v>
      </c>
      <c r="E61" s="10"/>
      <c r="F61" s="10">
        <f t="shared" si="1"/>
        <v>72.06384965694953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369418</v>
      </c>
      <c r="E62" s="20">
        <f>E63</f>
        <v>0</v>
      </c>
      <c r="F62" s="20">
        <f>F63</f>
        <v>83.89304725396508</v>
      </c>
    </row>
    <row r="63" spans="1:6" ht="21.75" customHeight="1">
      <c r="A63" s="26" t="s">
        <v>86</v>
      </c>
      <c r="B63" s="16">
        <v>440344</v>
      </c>
      <c r="C63" s="16"/>
      <c r="D63" s="16">
        <v>369418</v>
      </c>
      <c r="E63" s="21"/>
      <c r="F63" s="21">
        <f t="shared" si="1"/>
        <v>83.89304725396508</v>
      </c>
    </row>
    <row r="64" spans="1:6" ht="28.5" customHeight="1">
      <c r="A64" s="26" t="s">
        <v>53</v>
      </c>
      <c r="B64" s="16">
        <v>320593.1</v>
      </c>
      <c r="C64" s="16"/>
      <c r="D64" s="16">
        <v>121307.4</v>
      </c>
      <c r="E64" s="21"/>
      <c r="F64" s="21">
        <f t="shared" si="1"/>
        <v>37.838431332427305</v>
      </c>
    </row>
    <row r="65" spans="1:6" ht="21.75" customHeight="1">
      <c r="A65" s="26" t="s">
        <v>81</v>
      </c>
      <c r="B65" s="16">
        <v>924537</v>
      </c>
      <c r="C65" s="16"/>
      <c r="D65" s="16">
        <v>721387.2</v>
      </c>
      <c r="E65" s="21"/>
      <c r="F65" s="21">
        <f t="shared" si="1"/>
        <v>78.02686101259333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1340.5</v>
      </c>
      <c r="C67" s="16"/>
      <c r="D67" s="16">
        <v>1341.4</v>
      </c>
      <c r="E67" s="21"/>
      <c r="F67" s="21">
        <f t="shared" si="1"/>
        <v>100.06713912719137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-9252.6</v>
      </c>
      <c r="E69" s="21"/>
      <c r="F69" s="21"/>
    </row>
    <row r="70" spans="1:6" ht="15">
      <c r="A70" s="25" t="s">
        <v>20</v>
      </c>
      <c r="B70" s="9">
        <f>B59+B60</f>
        <v>2049435.7000000002</v>
      </c>
      <c r="C70" s="9"/>
      <c r="D70" s="9">
        <f>D59+D60</f>
        <v>1524278.6999999997</v>
      </c>
      <c r="E70" s="10"/>
      <c r="F70" s="10">
        <f>D70/B70*100</f>
        <v>74.37553176223092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74020.2</v>
      </c>
      <c r="C72" s="17"/>
      <c r="D72" s="17">
        <v>60951.9</v>
      </c>
      <c r="E72" s="18"/>
      <c r="F72" s="18">
        <f>(D72/B72)*100</f>
        <v>82.34495448539724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9322.4</v>
      </c>
      <c r="E74" s="18"/>
      <c r="F74" s="18">
        <f aca="true" t="shared" si="2" ref="F74:F84">(D74/B74)*100</f>
        <v>79.07106930508317</v>
      </c>
    </row>
    <row r="75" spans="1:6" ht="13.5">
      <c r="A75" s="26" t="s">
        <v>31</v>
      </c>
      <c r="B75" s="17">
        <v>157410.7</v>
      </c>
      <c r="C75" s="17"/>
      <c r="D75" s="17">
        <v>128306.9</v>
      </c>
      <c r="E75" s="18"/>
      <c r="F75" s="18">
        <f t="shared" si="2"/>
        <v>81.51091380700295</v>
      </c>
    </row>
    <row r="76" spans="1:6" ht="13.5">
      <c r="A76" s="26" t="s">
        <v>39</v>
      </c>
      <c r="B76" s="17">
        <v>175096.9</v>
      </c>
      <c r="C76" s="17"/>
      <c r="D76" s="17">
        <v>105394</v>
      </c>
      <c r="E76" s="18"/>
      <c r="F76" s="18">
        <f t="shared" si="2"/>
        <v>60.1918137899643</v>
      </c>
    </row>
    <row r="77" spans="1:6" ht="13.5">
      <c r="A77" s="26" t="s">
        <v>22</v>
      </c>
      <c r="B77" s="17">
        <v>1019322.9</v>
      </c>
      <c r="C77" s="17"/>
      <c r="D77" s="17">
        <v>698959.1</v>
      </c>
      <c r="E77" s="18"/>
      <c r="F77" s="18">
        <f t="shared" si="2"/>
        <v>68.57092095154538</v>
      </c>
    </row>
    <row r="78" spans="1:6" ht="13.5">
      <c r="A78" s="26" t="s">
        <v>38</v>
      </c>
      <c r="B78" s="17">
        <v>90476.1</v>
      </c>
      <c r="C78" s="17"/>
      <c r="D78" s="17">
        <v>74821.8</v>
      </c>
      <c r="E78" s="18"/>
      <c r="F78" s="18">
        <f t="shared" si="2"/>
        <v>82.69786164523006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486457</v>
      </c>
      <c r="C81" s="17"/>
      <c r="D81" s="17">
        <v>371663.2</v>
      </c>
      <c r="E81" s="18"/>
      <c r="F81" s="18">
        <f t="shared" si="2"/>
        <v>76.40206636968941</v>
      </c>
    </row>
    <row r="82" spans="1:6" ht="13.5">
      <c r="A82" s="26" t="s">
        <v>46</v>
      </c>
      <c r="B82" s="17">
        <v>33963.9</v>
      </c>
      <c r="C82" s="17"/>
      <c r="D82" s="17">
        <v>27539.5</v>
      </c>
      <c r="E82" s="18"/>
      <c r="F82" s="18">
        <f t="shared" si="2"/>
        <v>81.08462220180839</v>
      </c>
    </row>
    <row r="83" spans="1:6" ht="13.5">
      <c r="A83" s="26" t="s">
        <v>47</v>
      </c>
      <c r="B83" s="17">
        <v>9773.4</v>
      </c>
      <c r="C83" s="17"/>
      <c r="D83" s="17">
        <v>8138.8</v>
      </c>
      <c r="E83" s="18"/>
      <c r="F83" s="18">
        <f t="shared" si="2"/>
        <v>83.27501176663188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2058590.9</v>
      </c>
      <c r="C85" s="9">
        <f>SUM(C72:C84)</f>
        <v>0</v>
      </c>
      <c r="D85" s="9">
        <f>SUM(D72:D84)</f>
        <v>1485208.4000000001</v>
      </c>
      <c r="E85" s="10">
        <f>SUM(E72:E84)</f>
        <v>0</v>
      </c>
      <c r="F85" s="10">
        <f>D85/B85*100</f>
        <v>72.14684568944709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-39070.29999999958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-31564.29999999958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120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121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225374</v>
      </c>
      <c r="C7" s="9"/>
      <c r="D7" s="9">
        <f>D8+D9+D10+D11+D12</f>
        <v>210092.99999999997</v>
      </c>
      <c r="E7" s="10"/>
      <c r="F7" s="11">
        <f aca="true" t="shared" si="0" ref="F7:F17">(D7/B7)*100</f>
        <v>93.21971478520148</v>
      </c>
    </row>
    <row r="8" spans="1:6" ht="60" customHeight="1">
      <c r="A8" s="26" t="s">
        <v>50</v>
      </c>
      <c r="B8" s="12">
        <v>223284</v>
      </c>
      <c r="C8" s="12"/>
      <c r="D8" s="12">
        <v>208275.6</v>
      </c>
      <c r="E8" s="13"/>
      <c r="F8" s="13">
        <f t="shared" si="0"/>
        <v>93.2783361100661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1825</v>
      </c>
      <c r="E10" s="13"/>
      <c r="F10" s="13">
        <f t="shared" si="0"/>
        <v>96.86836518046708</v>
      </c>
    </row>
    <row r="11" spans="1:6" ht="72">
      <c r="A11" s="26" t="s">
        <v>58</v>
      </c>
      <c r="B11" s="12">
        <v>100</v>
      </c>
      <c r="C11" s="12"/>
      <c r="D11" s="12">
        <v>26.8</v>
      </c>
      <c r="E11" s="13"/>
      <c r="F11" s="13">
        <f t="shared" si="0"/>
        <v>26.8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9157</v>
      </c>
      <c r="C13" s="14"/>
      <c r="D13" s="14">
        <f>D14+D15+D16+D17</f>
        <v>8359.900000000001</v>
      </c>
      <c r="E13" s="15"/>
      <c r="F13" s="15">
        <f t="shared" si="0"/>
        <v>91.2951840122311</v>
      </c>
    </row>
    <row r="14" spans="1:6" ht="48">
      <c r="A14" s="26" t="s">
        <v>2</v>
      </c>
      <c r="B14" s="12">
        <v>4103</v>
      </c>
      <c r="C14" s="12"/>
      <c r="D14" s="12">
        <v>3799.7</v>
      </c>
      <c r="E14" s="13"/>
      <c r="F14" s="13">
        <f t="shared" si="0"/>
        <v>92.6078479161589</v>
      </c>
    </row>
    <row r="15" spans="1:6" ht="74.25" customHeight="1">
      <c r="A15" s="26" t="s">
        <v>3</v>
      </c>
      <c r="B15" s="12">
        <v>29</v>
      </c>
      <c r="C15" s="12"/>
      <c r="D15" s="12">
        <v>28</v>
      </c>
      <c r="E15" s="13"/>
      <c r="F15" s="13">
        <f t="shared" si="0"/>
        <v>96.55172413793103</v>
      </c>
    </row>
    <row r="16" spans="1:6" ht="48">
      <c r="A16" s="26" t="s">
        <v>57</v>
      </c>
      <c r="B16" s="12">
        <v>5574</v>
      </c>
      <c r="C16" s="12"/>
      <c r="D16" s="12">
        <v>5104.5</v>
      </c>
      <c r="E16" s="13"/>
      <c r="F16" s="13">
        <f t="shared" si="0"/>
        <v>91.57696447793326</v>
      </c>
    </row>
    <row r="17" spans="1:6" ht="48">
      <c r="A17" s="26" t="s">
        <v>4</v>
      </c>
      <c r="B17" s="12">
        <v>-549</v>
      </c>
      <c r="C17" s="12"/>
      <c r="D17" s="12">
        <v>-572.3</v>
      </c>
      <c r="E17" s="13"/>
      <c r="F17" s="13">
        <f t="shared" si="0"/>
        <v>104.2440801457195</v>
      </c>
    </row>
    <row r="18" spans="1:6" ht="15">
      <c r="A18" s="25" t="s">
        <v>16</v>
      </c>
      <c r="B18" s="9">
        <f>B20+B21+B22+B19</f>
        <v>36090</v>
      </c>
      <c r="C18" s="9"/>
      <c r="D18" s="9">
        <f>D20+D21+D22+D19</f>
        <v>35347.7</v>
      </c>
      <c r="E18" s="10"/>
      <c r="F18" s="11">
        <f>(D18/B18)*100</f>
        <v>97.94319756165142</v>
      </c>
    </row>
    <row r="19" spans="1:6" ht="24">
      <c r="A19" s="26" t="s">
        <v>88</v>
      </c>
      <c r="B19" s="12">
        <v>15250</v>
      </c>
      <c r="C19" s="12"/>
      <c r="D19" s="12">
        <v>14964.2</v>
      </c>
      <c r="E19" s="10"/>
      <c r="F19" s="18">
        <f>D19/B19*100</f>
        <v>98.12590163934428</v>
      </c>
    </row>
    <row r="20" spans="1:6" ht="24">
      <c r="A20" s="26" t="s">
        <v>26</v>
      </c>
      <c r="B20" s="12">
        <v>20352</v>
      </c>
      <c r="C20" s="12"/>
      <c r="D20" s="12">
        <v>20015.2</v>
      </c>
      <c r="E20" s="13"/>
      <c r="F20" s="13">
        <f>(D20/B20)*100</f>
        <v>98.34512578616352</v>
      </c>
    </row>
    <row r="21" spans="1:6" ht="12.75">
      <c r="A21" s="26" t="s">
        <v>42</v>
      </c>
      <c r="B21" s="12">
        <v>30</v>
      </c>
      <c r="C21" s="12"/>
      <c r="D21" s="12">
        <v>-10.5</v>
      </c>
      <c r="E21" s="13"/>
      <c r="F21" s="13">
        <v>0</v>
      </c>
    </row>
    <row r="22" spans="1:6" ht="25.5" customHeight="1">
      <c r="A22" s="26" t="s">
        <v>60</v>
      </c>
      <c r="B22" s="12">
        <v>458</v>
      </c>
      <c r="C22" s="12"/>
      <c r="D22" s="12">
        <v>378.8</v>
      </c>
      <c r="E22" s="13"/>
      <c r="F22" s="13">
        <f>(D22/B22)*100</f>
        <v>82.70742358078603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21500.5</v>
      </c>
      <c r="E23" s="10"/>
      <c r="F23" s="10">
        <f>(D23/B23)*100</f>
        <v>91.3437845186507</v>
      </c>
    </row>
    <row r="24" spans="1:6" ht="15" customHeight="1">
      <c r="A24" s="26" t="s">
        <v>61</v>
      </c>
      <c r="B24" s="12">
        <v>4450</v>
      </c>
      <c r="C24" s="12"/>
      <c r="D24" s="12">
        <v>3650.3</v>
      </c>
      <c r="E24" s="13"/>
      <c r="F24" s="13">
        <f>(D24/B24)*100</f>
        <v>82.02921348314607</v>
      </c>
    </row>
    <row r="25" spans="1:6" ht="12.75">
      <c r="A25" s="26" t="s">
        <v>5</v>
      </c>
      <c r="B25" s="12">
        <v>1428</v>
      </c>
      <c r="C25" s="12"/>
      <c r="D25" s="12">
        <v>1294.4</v>
      </c>
      <c r="E25" s="13"/>
      <c r="F25" s="13">
        <f>(D25/B25)*100</f>
        <v>90.64425770308124</v>
      </c>
    </row>
    <row r="26" spans="1:6" ht="13.5" customHeight="1">
      <c r="A26" s="27" t="s">
        <v>18</v>
      </c>
      <c r="B26" s="12">
        <v>17660</v>
      </c>
      <c r="C26" s="12"/>
      <c r="D26" s="12">
        <v>16555.8</v>
      </c>
      <c r="E26" s="13"/>
      <c r="F26" s="13">
        <f>(D26/B26)*100</f>
        <v>93.74745186862967</v>
      </c>
    </row>
    <row r="27" spans="1:6" ht="15">
      <c r="A27" s="25" t="s">
        <v>19</v>
      </c>
      <c r="B27" s="9">
        <f>B28+B30+B29</f>
        <v>10700</v>
      </c>
      <c r="C27" s="9">
        <f>C28+C30</f>
        <v>0</v>
      </c>
      <c r="D27" s="9">
        <f>D28+D30+D29</f>
        <v>10252.7</v>
      </c>
      <c r="E27" s="10">
        <f>E28+E30</f>
        <v>0</v>
      </c>
      <c r="F27" s="10">
        <f>F28</f>
        <v>98.31722054380666</v>
      </c>
    </row>
    <row r="28" spans="1:6" ht="42" customHeight="1">
      <c r="A28" s="28" t="s">
        <v>62</v>
      </c>
      <c r="B28" s="12">
        <v>6620</v>
      </c>
      <c r="C28" s="12"/>
      <c r="D28" s="12">
        <v>6508.6</v>
      </c>
      <c r="E28" s="13"/>
      <c r="F28" s="13">
        <f>(D28/B28)*100</f>
        <v>98.31722054380666</v>
      </c>
    </row>
    <row r="29" spans="1:6" ht="59.25" customHeight="1">
      <c r="A29" s="26" t="s">
        <v>98</v>
      </c>
      <c r="B29" s="12">
        <v>7</v>
      </c>
      <c r="C29" s="12"/>
      <c r="D29" s="12">
        <v>6.2</v>
      </c>
      <c r="E29" s="13"/>
      <c r="F29" s="13">
        <f>(D29/B29)*100</f>
        <v>88.57142857142858</v>
      </c>
    </row>
    <row r="30" spans="1:6" ht="48.75" customHeight="1">
      <c r="A30" s="28" t="s">
        <v>85</v>
      </c>
      <c r="B30" s="12">
        <v>4073</v>
      </c>
      <c r="C30" s="12"/>
      <c r="D30" s="12">
        <v>3737.9</v>
      </c>
      <c r="E30" s="13"/>
      <c r="F30" s="13">
        <f>(D30/B30)*100</f>
        <v>91.77264915295851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24226</v>
      </c>
      <c r="C33" s="9"/>
      <c r="D33" s="9">
        <f>D34+D35+D36</f>
        <v>22460.9</v>
      </c>
      <c r="E33" s="10"/>
      <c r="F33" s="10">
        <f>(D33/B33)*100</f>
        <v>92.71402625278627</v>
      </c>
    </row>
    <row r="34" spans="1:6" ht="69.75" customHeight="1">
      <c r="A34" s="26" t="s">
        <v>43</v>
      </c>
      <c r="B34" s="12">
        <v>22891</v>
      </c>
      <c r="C34" s="12"/>
      <c r="D34" s="12">
        <v>21171.7</v>
      </c>
      <c r="E34" s="13"/>
      <c r="F34" s="13">
        <f>(D34/B34)*100</f>
        <v>92.4891878904373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1289.2</v>
      </c>
      <c r="E36" s="13"/>
      <c r="F36" s="13">
        <f>D36/B36*100</f>
        <v>96.5692883895131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21595.1</v>
      </c>
      <c r="E39" s="10"/>
      <c r="F39" s="10">
        <f>D39/B39*100</f>
        <v>181.0758007714238</v>
      </c>
    </row>
    <row r="40" spans="1:6" ht="18" customHeight="1">
      <c r="A40" s="27" t="s">
        <v>66</v>
      </c>
      <c r="B40" s="17">
        <v>78</v>
      </c>
      <c r="C40" s="17"/>
      <c r="D40" s="17">
        <v>76.1</v>
      </c>
      <c r="E40" s="18"/>
      <c r="F40" s="18">
        <f>D40/B40*100</f>
        <v>97.56410256410255</v>
      </c>
    </row>
    <row r="41" spans="1:6" ht="15" customHeight="1">
      <c r="A41" s="26" t="s">
        <v>67</v>
      </c>
      <c r="B41" s="17">
        <v>11848</v>
      </c>
      <c r="C41" s="17"/>
      <c r="D41" s="17">
        <v>21519</v>
      </c>
      <c r="E41" s="18"/>
      <c r="F41" s="18">
        <f>D41/B41*100</f>
        <v>181.62559081701554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1907.6999999999998</v>
      </c>
      <c r="E42" s="10"/>
      <c r="F42" s="10">
        <f>(D42/B42)*100</f>
        <v>92.56186317321688</v>
      </c>
    </row>
    <row r="43" spans="1:6" ht="21" customHeight="1">
      <c r="A43" s="26" t="s">
        <v>68</v>
      </c>
      <c r="B43" s="17">
        <v>788</v>
      </c>
      <c r="C43" s="17"/>
      <c r="D43" s="17">
        <v>775.4</v>
      </c>
      <c r="E43" s="18"/>
      <c r="F43" s="18">
        <f>D43/B43*100</f>
        <v>98.40101522842639</v>
      </c>
    </row>
    <row r="44" spans="1:6" ht="74.25" customHeight="1">
      <c r="A44" s="30" t="s">
        <v>69</v>
      </c>
      <c r="B44" s="17">
        <v>227</v>
      </c>
      <c r="C44" s="17"/>
      <c r="D44" s="17">
        <v>152.7</v>
      </c>
      <c r="E44" s="18"/>
      <c r="F44" s="18">
        <f>D44/B44*100</f>
        <v>67.26872246696036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6622</v>
      </c>
      <c r="C46" s="9"/>
      <c r="D46" s="9">
        <f>SUM(D47:D57)</f>
        <v>6367.199999999999</v>
      </c>
      <c r="E46" s="10"/>
      <c r="F46" s="10">
        <f>(D46/B46)*100</f>
        <v>96.15221987315009</v>
      </c>
    </row>
    <row r="47" spans="1:6" ht="33.75" customHeight="1">
      <c r="A47" s="27" t="s">
        <v>71</v>
      </c>
      <c r="B47" s="17">
        <v>70</v>
      </c>
      <c r="C47" s="17"/>
      <c r="D47" s="17">
        <v>68.4</v>
      </c>
      <c r="E47" s="19">
        <v>51</v>
      </c>
      <c r="F47" s="18">
        <f>(D47/B47)*100</f>
        <v>97.71428571428572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371</v>
      </c>
      <c r="E49" s="19">
        <v>71</v>
      </c>
      <c r="F49" s="18">
        <f>(D49/B49)*100</f>
        <v>98.67021276595744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102.4</v>
      </c>
      <c r="E51" s="19">
        <v>121.2</v>
      </c>
      <c r="F51" s="18">
        <f aca="true" t="shared" si="1" ref="F51:F67">D51/B51*100</f>
        <v>83.93442622950819</v>
      </c>
    </row>
    <row r="52" spans="1:6" ht="68.25" customHeight="1">
      <c r="A52" s="26" t="s">
        <v>99</v>
      </c>
      <c r="B52" s="17">
        <v>1334</v>
      </c>
      <c r="C52" s="17"/>
      <c r="D52" s="17">
        <v>1329.5</v>
      </c>
      <c r="E52" s="19">
        <v>887.3</v>
      </c>
      <c r="F52" s="18">
        <f t="shared" si="1"/>
        <v>99.66266866566717</v>
      </c>
    </row>
    <row r="53" spans="1:6" ht="27" customHeight="1">
      <c r="A53" s="26" t="s">
        <v>74</v>
      </c>
      <c r="B53" s="17">
        <v>193</v>
      </c>
      <c r="C53" s="17"/>
      <c r="D53" s="17">
        <v>191.9</v>
      </c>
      <c r="E53" s="19">
        <v>347.5</v>
      </c>
      <c r="F53" s="18">
        <f t="shared" si="1"/>
        <v>99.43005181347151</v>
      </c>
    </row>
    <row r="54" spans="1:6" ht="54" customHeight="1">
      <c r="A54" s="27" t="s">
        <v>75</v>
      </c>
      <c r="B54" s="17">
        <v>2448</v>
      </c>
      <c r="C54" s="17"/>
      <c r="D54" s="17">
        <v>2435.6</v>
      </c>
      <c r="E54" s="19">
        <v>87.6</v>
      </c>
      <c r="F54" s="18">
        <f t="shared" si="1"/>
        <v>99.49346405228758</v>
      </c>
    </row>
    <row r="55" spans="1:6" ht="60" customHeight="1">
      <c r="A55" s="26" t="s">
        <v>59</v>
      </c>
      <c r="B55" s="17">
        <v>62</v>
      </c>
      <c r="C55" s="17"/>
      <c r="D55" s="17">
        <v>61.2</v>
      </c>
      <c r="E55" s="19">
        <v>221.8</v>
      </c>
      <c r="F55" s="18">
        <f t="shared" si="1"/>
        <v>98.70967741935485</v>
      </c>
    </row>
    <row r="56" spans="1:6" ht="42" customHeight="1">
      <c r="A56" s="26" t="s">
        <v>76</v>
      </c>
      <c r="B56" s="17">
        <v>125</v>
      </c>
      <c r="C56" s="17"/>
      <c r="D56" s="17">
        <v>102.2</v>
      </c>
      <c r="E56" s="19">
        <v>68.4</v>
      </c>
      <c r="F56" s="18">
        <f t="shared" si="1"/>
        <v>81.76</v>
      </c>
    </row>
    <row r="57" spans="1:6" ht="24.75" customHeight="1">
      <c r="A57" s="26" t="s">
        <v>77</v>
      </c>
      <c r="B57" s="17">
        <v>1854</v>
      </c>
      <c r="C57" s="17"/>
      <c r="D57" s="17">
        <v>1667.4</v>
      </c>
      <c r="E57" s="17">
        <v>3536.16</v>
      </c>
      <c r="F57" s="18">
        <f t="shared" si="1"/>
        <v>89.93527508090615</v>
      </c>
    </row>
    <row r="58" spans="1:6" ht="18" customHeight="1">
      <c r="A58" s="25" t="s">
        <v>78</v>
      </c>
      <c r="B58" s="9">
        <v>519</v>
      </c>
      <c r="C58" s="9"/>
      <c r="D58" s="9">
        <v>517.3</v>
      </c>
      <c r="E58" s="10"/>
      <c r="F58" s="18">
        <f t="shared" si="1"/>
        <v>99.67244701348747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340427.4</v>
      </c>
      <c r="E59" s="10"/>
      <c r="F59" s="10">
        <f t="shared" si="1"/>
        <v>96.61132679471463</v>
      </c>
    </row>
    <row r="60" spans="1:6" ht="15">
      <c r="A60" s="25" t="s">
        <v>32</v>
      </c>
      <c r="B60" s="9">
        <f>B61+B67+B68+B69</f>
        <v>1697170.4</v>
      </c>
      <c r="C60" s="9">
        <f>C61+C67+C68+C69</f>
        <v>0</v>
      </c>
      <c r="D60" s="9">
        <f>D61+D67+D68+D69</f>
        <v>1366669.9</v>
      </c>
      <c r="E60" s="10"/>
      <c r="F60" s="10">
        <f t="shared" si="1"/>
        <v>80.52638085132759</v>
      </c>
    </row>
    <row r="61" spans="1:6" ht="24.75" customHeight="1">
      <c r="A61" s="31" t="s">
        <v>79</v>
      </c>
      <c r="B61" s="9">
        <f>B63+B64+B65+B66</f>
        <v>1695769.9</v>
      </c>
      <c r="C61" s="9">
        <f>C63+C64+C65+C66</f>
        <v>0</v>
      </c>
      <c r="D61" s="9">
        <f>D63+D64+D65+D66</f>
        <v>1374517.4</v>
      </c>
      <c r="E61" s="10"/>
      <c r="F61" s="10">
        <f t="shared" si="1"/>
        <v>81.05565501545935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403668</v>
      </c>
      <c r="E62" s="20">
        <f>E63</f>
        <v>0</v>
      </c>
      <c r="F62" s="20">
        <f>F63</f>
        <v>91.67105717348255</v>
      </c>
    </row>
    <row r="63" spans="1:6" ht="21.75" customHeight="1">
      <c r="A63" s="26" t="s">
        <v>86</v>
      </c>
      <c r="B63" s="16">
        <v>440344</v>
      </c>
      <c r="C63" s="16"/>
      <c r="D63" s="16">
        <v>403668</v>
      </c>
      <c r="E63" s="21"/>
      <c r="F63" s="21">
        <f t="shared" si="1"/>
        <v>91.67105717348255</v>
      </c>
    </row>
    <row r="64" spans="1:6" ht="28.5" customHeight="1">
      <c r="A64" s="26" t="s">
        <v>53</v>
      </c>
      <c r="B64" s="16">
        <v>320593.1</v>
      </c>
      <c r="C64" s="16"/>
      <c r="D64" s="16">
        <v>158828.6</v>
      </c>
      <c r="E64" s="21"/>
      <c r="F64" s="21">
        <f t="shared" si="1"/>
        <v>49.54211428755018</v>
      </c>
    </row>
    <row r="65" spans="1:6" ht="21.75" customHeight="1">
      <c r="A65" s="26" t="s">
        <v>81</v>
      </c>
      <c r="B65" s="16">
        <v>924579.7</v>
      </c>
      <c r="C65" s="16"/>
      <c r="D65" s="16">
        <v>802127.1</v>
      </c>
      <c r="E65" s="21"/>
      <c r="F65" s="21">
        <f t="shared" si="1"/>
        <v>86.75586323169327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1400.5</v>
      </c>
      <c r="C67" s="16"/>
      <c r="D67" s="16">
        <v>1416.3</v>
      </c>
      <c r="E67" s="21"/>
      <c r="F67" s="21">
        <f t="shared" si="1"/>
        <v>101.12816851124597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-9263.8</v>
      </c>
      <c r="E69" s="21"/>
      <c r="F69" s="21"/>
    </row>
    <row r="70" spans="1:6" ht="15">
      <c r="A70" s="25" t="s">
        <v>20</v>
      </c>
      <c r="B70" s="9">
        <f>B59+B60</f>
        <v>2049538.4</v>
      </c>
      <c r="C70" s="9"/>
      <c r="D70" s="9">
        <f>D59+D60</f>
        <v>1707097.2999999998</v>
      </c>
      <c r="E70" s="10"/>
      <c r="F70" s="10">
        <f>D70/B70*100</f>
        <v>83.29179389856759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74238.5</v>
      </c>
      <c r="C72" s="17"/>
      <c r="D72" s="17">
        <v>67241.6</v>
      </c>
      <c r="E72" s="18"/>
      <c r="F72" s="18">
        <f>(D72/B72)*100</f>
        <v>90.57510590865925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10181.3</v>
      </c>
      <c r="E74" s="18"/>
      <c r="F74" s="18">
        <f aca="true" t="shared" si="2" ref="F74:F84">(D74/B74)*100</f>
        <v>86.35611837250528</v>
      </c>
    </row>
    <row r="75" spans="1:6" ht="13.5">
      <c r="A75" s="26" t="s">
        <v>31</v>
      </c>
      <c r="B75" s="17">
        <v>155530.2</v>
      </c>
      <c r="C75" s="17"/>
      <c r="D75" s="17">
        <v>138116.7</v>
      </c>
      <c r="E75" s="18"/>
      <c r="F75" s="18">
        <f t="shared" si="2"/>
        <v>88.80378215934913</v>
      </c>
    </row>
    <row r="76" spans="1:6" ht="13.5">
      <c r="A76" s="26" t="s">
        <v>39</v>
      </c>
      <c r="B76" s="17">
        <v>176683.2</v>
      </c>
      <c r="C76" s="17"/>
      <c r="D76" s="17">
        <v>120711.3</v>
      </c>
      <c r="E76" s="18"/>
      <c r="F76" s="18">
        <f t="shared" si="2"/>
        <v>68.32075715178352</v>
      </c>
    </row>
    <row r="77" spans="1:6" ht="13.5">
      <c r="A77" s="26" t="s">
        <v>22</v>
      </c>
      <c r="B77" s="17">
        <v>1019416.7</v>
      </c>
      <c r="C77" s="17"/>
      <c r="D77" s="17">
        <v>802894.9</v>
      </c>
      <c r="E77" s="18"/>
      <c r="F77" s="18">
        <f t="shared" si="2"/>
        <v>78.76022631373412</v>
      </c>
    </row>
    <row r="78" spans="1:6" ht="13.5">
      <c r="A78" s="26" t="s">
        <v>38</v>
      </c>
      <c r="B78" s="17">
        <v>90538.2</v>
      </c>
      <c r="C78" s="17"/>
      <c r="D78" s="17">
        <v>82111.3</v>
      </c>
      <c r="E78" s="18"/>
      <c r="F78" s="18">
        <f t="shared" si="2"/>
        <v>90.69243700449093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486499.7</v>
      </c>
      <c r="C81" s="17"/>
      <c r="D81" s="17">
        <v>414400.8</v>
      </c>
      <c r="E81" s="18"/>
      <c r="F81" s="18">
        <f t="shared" si="2"/>
        <v>85.18007308123725</v>
      </c>
    </row>
    <row r="82" spans="1:6" ht="13.5">
      <c r="A82" s="26" t="s">
        <v>46</v>
      </c>
      <c r="B82" s="17">
        <v>33943.9</v>
      </c>
      <c r="C82" s="17"/>
      <c r="D82" s="17">
        <v>30141.5</v>
      </c>
      <c r="E82" s="18"/>
      <c r="F82" s="18">
        <f t="shared" si="2"/>
        <v>88.7979872672262</v>
      </c>
    </row>
    <row r="83" spans="1:6" ht="13.5">
      <c r="A83" s="26" t="s">
        <v>47</v>
      </c>
      <c r="B83" s="17">
        <v>9773.4</v>
      </c>
      <c r="C83" s="17"/>
      <c r="D83" s="17">
        <v>9009.4</v>
      </c>
      <c r="E83" s="18"/>
      <c r="F83" s="18">
        <f t="shared" si="2"/>
        <v>92.18286369124358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2058693.5999999996</v>
      </c>
      <c r="C85" s="9">
        <f>SUM(C72:C84)</f>
        <v>0</v>
      </c>
      <c r="D85" s="9">
        <f>SUM(D72:D84)</f>
        <v>1674919.6</v>
      </c>
      <c r="E85" s="10">
        <f>SUM(E72:E84)</f>
        <v>0</v>
      </c>
      <c r="F85" s="10">
        <f>D85/B85*100</f>
        <v>81.3583721249243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-32177.69999999972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-9174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-9174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-9174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-23003.69999999972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89">
      <selection activeCell="A126" sqref="A126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25390625" style="36" customWidth="1"/>
    <col min="8" max="8" width="21.75390625" style="71" hidden="1" customWidth="1"/>
    <col min="9" max="9" width="17.125" style="22" hidden="1" customWidth="1"/>
    <col min="10" max="10" width="11.50390625" style="22" hidden="1" customWidth="1"/>
    <col min="11" max="11" width="8.875" style="22" hidden="1" customWidth="1"/>
    <col min="12" max="12" width="15.25390625" style="22" hidden="1" customWidth="1"/>
    <col min="13" max="24" width="0" style="22" hidden="1" customWidth="1"/>
    <col min="25" max="16384" width="8.875" style="22" customWidth="1"/>
  </cols>
  <sheetData>
    <row r="1" spans="1:7" ht="39" customHeight="1" thickBot="1">
      <c r="A1" s="96" t="s">
        <v>216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2"/>
    </row>
    <row r="7" spans="1:8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26114.1</v>
      </c>
      <c r="F7" s="15"/>
      <c r="G7" s="15">
        <f aca="true" t="shared" si="0" ref="G7:G20">(E7/C7)*100</f>
        <v>9.403404282900446</v>
      </c>
      <c r="H7" s="71">
        <v>26114059.32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26114.1</v>
      </c>
      <c r="F8" s="13"/>
      <c r="G8" s="13">
        <f t="shared" si="0"/>
        <v>9.403404282900446</v>
      </c>
    </row>
    <row r="9" spans="1:7" ht="72.75" customHeight="1">
      <c r="A9" s="26" t="s">
        <v>50</v>
      </c>
      <c r="B9" s="65" t="s">
        <v>147</v>
      </c>
      <c r="C9" s="12">
        <v>275424</v>
      </c>
      <c r="D9" s="12"/>
      <c r="E9" s="12">
        <v>25975.7</v>
      </c>
      <c r="F9" s="13"/>
      <c r="G9" s="13">
        <f t="shared" si="0"/>
        <v>9.431167944696178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2.6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135.8</v>
      </c>
      <c r="F11" s="13"/>
      <c r="G11" s="13">
        <f t="shared" si="0"/>
        <v>6.172727272727274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0</v>
      </c>
      <c r="D13" s="12"/>
      <c r="E13" s="12"/>
      <c r="F13" s="13"/>
      <c r="G13" s="13" t="e">
        <f t="shared" si="0"/>
        <v>#DIV/0!</v>
      </c>
    </row>
    <row r="14" spans="1:8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1034.5</v>
      </c>
      <c r="F14" s="15"/>
      <c r="G14" s="15">
        <f t="shared" si="0"/>
        <v>9.3662290629244</v>
      </c>
      <c r="H14" s="71">
        <v>1034481.41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1034.5</v>
      </c>
      <c r="F15" s="13"/>
      <c r="G15" s="13">
        <f t="shared" si="0"/>
        <v>9.3662290629244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475.3</v>
      </c>
      <c r="F16" s="13"/>
      <c r="G16" s="13">
        <f t="shared" si="0"/>
        <v>9.517420905086103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2.8</v>
      </c>
      <c r="F17" s="13"/>
      <c r="G17" s="13">
        <f t="shared" si="0"/>
        <v>10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588.1</v>
      </c>
      <c r="F18" s="13"/>
      <c r="G18" s="13">
        <f t="shared" si="0"/>
        <v>8.84493908858475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-31.7</v>
      </c>
      <c r="F19" s="13"/>
      <c r="G19" s="13">
        <f t="shared" si="0"/>
        <v>5.063897763578275</v>
      </c>
    </row>
    <row r="20" spans="1:8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1792.1</v>
      </c>
      <c r="F20" s="15"/>
      <c r="G20" s="15">
        <f t="shared" si="0"/>
        <v>4.648767833981841</v>
      </c>
      <c r="H20" s="71">
        <v>1792079.22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1371.6</v>
      </c>
      <c r="F21" s="15"/>
      <c r="G21" s="13">
        <f>E21/C21*100</f>
        <v>5.35154116269996</v>
      </c>
    </row>
    <row r="22" spans="1:7" ht="25.5" customHeight="1">
      <c r="A22" s="26" t="s">
        <v>26</v>
      </c>
      <c r="B22" s="65" t="s">
        <v>159</v>
      </c>
      <c r="C22" s="12">
        <v>0</v>
      </c>
      <c r="D22" s="12"/>
      <c r="E22" s="12">
        <v>0.4</v>
      </c>
      <c r="F22" s="13"/>
      <c r="G22" s="13" t="e">
        <f>(E22/C22)*100</f>
        <v>#DIV/0!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12910</v>
      </c>
      <c r="D24" s="12"/>
      <c r="E24" s="12">
        <v>420.1</v>
      </c>
      <c r="F24" s="13"/>
      <c r="G24" s="13">
        <f>(E24/C24)*100</f>
        <v>3.254066615027111</v>
      </c>
    </row>
    <row r="25" spans="1:8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432.4</v>
      </c>
      <c r="F25" s="15"/>
      <c r="G25" s="15">
        <f>(E25/C25)*100</f>
        <v>1.6730508802476298</v>
      </c>
      <c r="H25" s="71">
        <v>432414.41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261.4</v>
      </c>
      <c r="F26" s="13"/>
      <c r="G26" s="13">
        <f>(E26/C26)*100</f>
        <v>4.950757575757575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60.4</v>
      </c>
      <c r="F27" s="13"/>
      <c r="G27" s="13">
        <f>(E27/C27)*100</f>
        <v>3.8594249201277955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110.6</v>
      </c>
      <c r="F28" s="13"/>
      <c r="G28" s="13">
        <f>(E28/C28)*100</f>
        <v>0.5821052631578947</v>
      </c>
    </row>
    <row r="29" spans="1:8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472.5</v>
      </c>
      <c r="F29" s="15">
        <f>F30+F32</f>
        <v>0</v>
      </c>
      <c r="G29" s="15">
        <f>G30</f>
        <v>5.76219512195122</v>
      </c>
      <c r="H29" s="71">
        <v>472551.13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472.5</v>
      </c>
      <c r="F30" s="13"/>
      <c r="G30" s="13">
        <f>(E30/C30)*100</f>
        <v>5.76219512195122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8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29845.6</v>
      </c>
      <c r="F35" s="10"/>
      <c r="G35" s="75">
        <f>E35/C35</f>
        <v>0.08259494283919423</v>
      </c>
      <c r="H35" s="76"/>
    </row>
    <row r="36" spans="1:8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1852</v>
      </c>
      <c r="F36" s="15"/>
      <c r="G36" s="15">
        <f>(E36/C36)*100</f>
        <v>6.946997261712743</v>
      </c>
      <c r="H36" s="71">
        <v>1852030.62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1677.5</v>
      </c>
      <c r="F37" s="13"/>
      <c r="G37" s="13">
        <f>(E37/C37)*100</f>
        <v>6.586179819395367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174.5</v>
      </c>
      <c r="F39" s="13"/>
      <c r="G39" s="13">
        <f>E39/C39*100</f>
        <v>14.676198486122793</v>
      </c>
    </row>
    <row r="40" spans="1:8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0</v>
      </c>
      <c r="F40" s="15"/>
      <c r="G40" s="15">
        <f>(E40/C40)*100</f>
        <v>0</v>
      </c>
      <c r="H40" s="71">
        <v>0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0</v>
      </c>
      <c r="F41" s="13"/>
      <c r="G41" s="13">
        <f>(E41/C41)*100</f>
        <v>0</v>
      </c>
    </row>
    <row r="42" spans="1:8" ht="28.5" customHeight="1">
      <c r="A42" s="25" t="s">
        <v>128</v>
      </c>
      <c r="B42" s="64" t="s">
        <v>178</v>
      </c>
      <c r="C42" s="14">
        <f>C43+C44</f>
        <v>1150</v>
      </c>
      <c r="D42" s="14"/>
      <c r="E42" s="14">
        <f>E43+E44</f>
        <v>4</v>
      </c>
      <c r="F42" s="15"/>
      <c r="G42" s="15">
        <f>E42/C42*100</f>
        <v>0.34782608695652173</v>
      </c>
      <c r="H42" s="71">
        <v>4000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0.5</v>
      </c>
      <c r="F43" s="13"/>
      <c r="G43" s="13">
        <f>E43/C43*100</f>
        <v>3.125</v>
      </c>
    </row>
    <row r="44" spans="1:7" ht="15" customHeight="1">
      <c r="A44" s="26" t="s">
        <v>67</v>
      </c>
      <c r="B44" s="65" t="s">
        <v>180</v>
      </c>
      <c r="C44" s="12">
        <v>1134</v>
      </c>
      <c r="D44" s="12"/>
      <c r="E44" s="12">
        <v>3.5</v>
      </c>
      <c r="F44" s="13"/>
      <c r="G44" s="13">
        <f>E44/C44*100</f>
        <v>0.30864197530864196</v>
      </c>
    </row>
    <row r="45" spans="1:8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3.5</v>
      </c>
      <c r="F45" s="15"/>
      <c r="G45" s="15">
        <f>(E45/C45)*100</f>
        <v>0.575657894736842</v>
      </c>
      <c r="H45" s="71">
        <v>3500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3.5</v>
      </c>
      <c r="F46" s="13"/>
      <c r="G46" s="13">
        <f>E46/C46*100</f>
        <v>12.5</v>
      </c>
    </row>
    <row r="47" spans="1:7" ht="74.25" customHeight="1" hidden="1">
      <c r="A47" s="30" t="s">
        <v>69</v>
      </c>
      <c r="B47" s="65" t="s">
        <v>183</v>
      </c>
      <c r="C47" s="12">
        <v>0</v>
      </c>
      <c r="D47" s="12"/>
      <c r="E47" s="12">
        <v>0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0</v>
      </c>
      <c r="F48" s="13"/>
      <c r="G48" s="13">
        <f>E48/C48*100</f>
        <v>0</v>
      </c>
    </row>
    <row r="49" spans="1:8" ht="12.75">
      <c r="A49" s="25" t="s">
        <v>129</v>
      </c>
      <c r="B49" s="64" t="s">
        <v>185</v>
      </c>
      <c r="C49" s="14">
        <f>C50+C69+C71+C70</f>
        <v>315</v>
      </c>
      <c r="D49" s="14">
        <f>D50+D69+D71</f>
        <v>0</v>
      </c>
      <c r="E49" s="14">
        <f>E50+E69+E71+E70</f>
        <v>33.4</v>
      </c>
      <c r="F49" s="15"/>
      <c r="G49" s="15">
        <f>(E49/C49)*100</f>
        <v>10.603174603174603</v>
      </c>
      <c r="H49" s="71">
        <v>33403.44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13.399999999999999</v>
      </c>
      <c r="F50" s="78">
        <v>51</v>
      </c>
      <c r="G50" s="13">
        <f>(E50/C50)*100</f>
        <v>7.657142857142857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0.5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2</v>
      </c>
      <c r="F52" s="79">
        <v>71</v>
      </c>
      <c r="G52" s="13">
        <f>(E52/C52)*100</f>
        <v>15.384615384615385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0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15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2</v>
      </c>
      <c r="D57" s="12"/>
      <c r="E57" s="12">
        <v>7.6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1.7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0.3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1.2</v>
      </c>
      <c r="F68" s="79">
        <v>87.6</v>
      </c>
      <c r="G68" s="13">
        <f t="shared" si="1"/>
        <v>1.846153846153846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3.5</v>
      </c>
      <c r="F69" s="79">
        <v>221.8</v>
      </c>
      <c r="G69" s="13">
        <f t="shared" si="1"/>
        <v>6.363636363636363</v>
      </c>
    </row>
    <row r="70" spans="1:7" ht="99.75" customHeight="1">
      <c r="A70" s="26" t="s">
        <v>138</v>
      </c>
      <c r="B70" s="65" t="s">
        <v>199</v>
      </c>
      <c r="C70" s="12">
        <v>7.5</v>
      </c>
      <c r="D70" s="12"/>
      <c r="E70" s="12">
        <v>14.7</v>
      </c>
      <c r="F70" s="12">
        <v>3536.16</v>
      </c>
      <c r="G70" s="13">
        <f>E70/C70*100</f>
        <v>196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1.8</v>
      </c>
      <c r="F71" s="79">
        <v>68.4</v>
      </c>
      <c r="G71" s="13">
        <f t="shared" si="1"/>
        <v>2.3225806451612905</v>
      </c>
    </row>
    <row r="72" spans="1:8" ht="18" customHeight="1">
      <c r="A72" s="25" t="s">
        <v>78</v>
      </c>
      <c r="B72" s="66" t="s">
        <v>201</v>
      </c>
      <c r="C72" s="14">
        <v>701</v>
      </c>
      <c r="D72" s="14"/>
      <c r="E72" s="14">
        <v>51.2</v>
      </c>
      <c r="F72" s="15"/>
      <c r="G72" s="15">
        <f>E72/C72*100</f>
        <v>7.303851640513552</v>
      </c>
      <c r="H72" s="71">
        <v>51228.57</v>
      </c>
    </row>
    <row r="73" spans="1:7" ht="25.5" customHeight="1" hidden="1">
      <c r="A73" s="25" t="s">
        <v>212</v>
      </c>
      <c r="B73" s="66" t="s">
        <v>213</v>
      </c>
      <c r="C73" s="14">
        <v>0</v>
      </c>
      <c r="D73" s="14"/>
      <c r="E73" s="14">
        <v>0</v>
      </c>
      <c r="F73" s="15"/>
      <c r="G73" s="13" t="e">
        <f>E73/C73*100</f>
        <v>#DIV/0!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1944.1000000000001</v>
      </c>
      <c r="F74" s="9">
        <f>F36+F40+F42+F45+F49+F72</f>
        <v>0</v>
      </c>
      <c r="G74" s="75">
        <f>E74/C74</f>
        <v>0.062201247800351946</v>
      </c>
    </row>
    <row r="75" spans="1:9" s="89" customFormat="1" ht="33" customHeight="1">
      <c r="A75" s="87" t="s">
        <v>51</v>
      </c>
      <c r="B75" s="87"/>
      <c r="C75" s="9">
        <f>C7+C14+C20+C25+C29+C36+C40+C42+C45+C49+C72+C33+C73</f>
        <v>392604</v>
      </c>
      <c r="D75" s="9">
        <f>D7+D14+D20+D25+D29+D36+D40+D42+D45+D49+D72+D33+D73</f>
        <v>0</v>
      </c>
      <c r="E75" s="9">
        <f>E7+E14+E20+E25+E29+E36+E40+E42+E45+E49+E72+E33+E73</f>
        <v>31789.7</v>
      </c>
      <c r="F75" s="10"/>
      <c r="G75" s="10">
        <f t="shared" si="1"/>
        <v>8.097141139672544</v>
      </c>
      <c r="H75" s="88"/>
      <c r="I75" s="88">
        <f>H7+H14+H20+H25+H29+H36+H40+H42+H45+H49+H72</f>
        <v>31789748.12</v>
      </c>
    </row>
    <row r="76" spans="1:9" ht="21" customHeight="1">
      <c r="A76" s="87" t="s">
        <v>32</v>
      </c>
      <c r="B76" s="64" t="s">
        <v>202</v>
      </c>
      <c r="C76" s="9">
        <f>C77+C84+C85</f>
        <v>1623688.5</v>
      </c>
      <c r="D76" s="9">
        <f>D77+D84+D85</f>
        <v>0</v>
      </c>
      <c r="E76" s="9">
        <f>E77+E84+E85</f>
        <v>63972.5</v>
      </c>
      <c r="F76" s="10"/>
      <c r="G76" s="10">
        <f t="shared" si="1"/>
        <v>3.939949072743941</v>
      </c>
      <c r="I76" s="71">
        <v>1002665422.25</v>
      </c>
    </row>
    <row r="77" spans="1:7" ht="24.75" customHeight="1">
      <c r="A77" s="31" t="s">
        <v>79</v>
      </c>
      <c r="B77" s="64" t="s">
        <v>203</v>
      </c>
      <c r="C77" s="14">
        <f>C78+C81+C82+C83</f>
        <v>1623120.5</v>
      </c>
      <c r="D77" s="14">
        <f>D78+D81+D82+D83</f>
        <v>0</v>
      </c>
      <c r="E77" s="14">
        <f>E78+E81+E82+E83</f>
        <v>63975.8</v>
      </c>
      <c r="F77" s="15"/>
      <c r="G77" s="15">
        <f t="shared" si="1"/>
        <v>3.941531143251533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f>E79+E80</f>
        <v>30000</v>
      </c>
      <c r="F78" s="90">
        <f>F79</f>
        <v>0</v>
      </c>
      <c r="G78" s="90">
        <f>G79</f>
        <v>8.343414959743022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30000</v>
      </c>
      <c r="F79" s="13"/>
      <c r="G79" s="13">
        <f aca="true" t="shared" si="2" ref="G79:G84">E79/C79*100</f>
        <v>8.343414959743022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138964</v>
      </c>
      <c r="D81" s="12"/>
      <c r="E81" s="12">
        <v>67.5</v>
      </c>
      <c r="F81" s="13"/>
      <c r="G81" s="13">
        <f t="shared" si="2"/>
        <v>0.048573731326098844</v>
      </c>
    </row>
    <row r="82" spans="1:7" ht="21.75" customHeight="1">
      <c r="A82" s="26" t="s">
        <v>81</v>
      </c>
      <c r="B82" s="65" t="s">
        <v>208</v>
      </c>
      <c r="C82" s="12">
        <v>989797.9</v>
      </c>
      <c r="D82" s="12"/>
      <c r="E82" s="12">
        <v>33908.3</v>
      </c>
      <c r="F82" s="13"/>
      <c r="G82" s="13">
        <f t="shared" si="2"/>
        <v>3.4257801516855113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0</v>
      </c>
      <c r="F83" s="13"/>
      <c r="G83" s="13">
        <f t="shared" si="2"/>
        <v>0</v>
      </c>
    </row>
    <row r="84" spans="1:7" ht="12.75">
      <c r="A84" s="26" t="s">
        <v>87</v>
      </c>
      <c r="B84" s="65" t="s">
        <v>210</v>
      </c>
      <c r="C84" s="12">
        <v>568</v>
      </c>
      <c r="D84" s="12"/>
      <c r="E84" s="12">
        <v>15</v>
      </c>
      <c r="F84" s="13"/>
      <c r="G84" s="13">
        <f t="shared" si="2"/>
        <v>2.640845070422535</v>
      </c>
    </row>
    <row r="85" spans="1:9" ht="35.25" customHeight="1">
      <c r="A85" s="26" t="s">
        <v>56</v>
      </c>
      <c r="B85" s="65" t="s">
        <v>211</v>
      </c>
      <c r="C85" s="12"/>
      <c r="D85" s="12"/>
      <c r="E85" s="12">
        <v>-18.3</v>
      </c>
      <c r="F85" s="13"/>
      <c r="G85" s="13"/>
      <c r="I85" s="71"/>
    </row>
    <row r="86" spans="1:9" ht="15">
      <c r="A86" s="87" t="s">
        <v>20</v>
      </c>
      <c r="B86" s="64"/>
      <c r="C86" s="9">
        <f>C75+C76</f>
        <v>2016292.5</v>
      </c>
      <c r="D86" s="9"/>
      <c r="E86" s="9">
        <f>E75+E76</f>
        <v>95762.2</v>
      </c>
      <c r="F86" s="10"/>
      <c r="G86" s="10">
        <f>E86/C86*100</f>
        <v>4.749420037023398</v>
      </c>
      <c r="I86" s="71"/>
    </row>
    <row r="87" spans="1:9" ht="12.75">
      <c r="A87" s="87" t="s">
        <v>21</v>
      </c>
      <c r="B87" s="67"/>
      <c r="C87" s="14"/>
      <c r="D87" s="14"/>
      <c r="E87" s="14"/>
      <c r="F87" s="15"/>
      <c r="G87" s="15"/>
      <c r="I87" s="71"/>
    </row>
    <row r="88" spans="1:10" ht="12.75">
      <c r="A88" s="26" t="s">
        <v>29</v>
      </c>
      <c r="B88" s="68">
        <v>100</v>
      </c>
      <c r="C88" s="12">
        <v>91647.2</v>
      </c>
      <c r="D88" s="12"/>
      <c r="E88" s="12">
        <v>5411.8</v>
      </c>
      <c r="F88" s="13"/>
      <c r="G88" s="13">
        <f aca="true" t="shared" si="3" ref="G88:G93">(E88/C88)*100</f>
        <v>5.9050358330641854</v>
      </c>
      <c r="H88" s="71">
        <v>91647200</v>
      </c>
      <c r="I88" s="71">
        <v>5411825.86</v>
      </c>
      <c r="J88" s="92">
        <f>E88/E100</f>
        <v>0.056860495414849</v>
      </c>
    </row>
    <row r="89" spans="1:10" ht="24">
      <c r="A89" s="26" t="s">
        <v>30</v>
      </c>
      <c r="B89" s="68">
        <v>300</v>
      </c>
      <c r="C89" s="12">
        <v>11484</v>
      </c>
      <c r="D89" s="12"/>
      <c r="E89" s="12">
        <v>851</v>
      </c>
      <c r="F89" s="13"/>
      <c r="G89" s="13">
        <f t="shared" si="3"/>
        <v>7.410309996516894</v>
      </c>
      <c r="H89" s="71">
        <v>11484000</v>
      </c>
      <c r="I89" s="71">
        <v>850986.18</v>
      </c>
      <c r="J89" s="92">
        <f>E89/E100</f>
        <v>0.00894125459145506</v>
      </c>
    </row>
    <row r="90" spans="1:10" ht="12.75">
      <c r="A90" s="26" t="s">
        <v>31</v>
      </c>
      <c r="B90" s="68">
        <v>400</v>
      </c>
      <c r="C90" s="12">
        <v>130812</v>
      </c>
      <c r="D90" s="12"/>
      <c r="E90" s="12">
        <v>7108.2</v>
      </c>
      <c r="F90" s="13"/>
      <c r="G90" s="13">
        <f t="shared" si="3"/>
        <v>5.433905146316851</v>
      </c>
      <c r="H90" s="71">
        <v>130812000</v>
      </c>
      <c r="I90" s="71">
        <v>7108227.56</v>
      </c>
      <c r="J90" s="92">
        <f>E90/E100</f>
        <v>0.07468416672970724</v>
      </c>
    </row>
    <row r="91" spans="1:10" ht="12.75">
      <c r="A91" s="26" t="s">
        <v>39</v>
      </c>
      <c r="B91" s="68">
        <v>500</v>
      </c>
      <c r="C91" s="12">
        <v>336364.9</v>
      </c>
      <c r="D91" s="12"/>
      <c r="E91" s="12">
        <v>2605.1</v>
      </c>
      <c r="F91" s="13"/>
      <c r="G91" s="13">
        <f t="shared" si="3"/>
        <v>0.7744862796326251</v>
      </c>
      <c r="H91" s="71">
        <v>336364902.53</v>
      </c>
      <c r="I91" s="71">
        <v>2605109.93</v>
      </c>
      <c r="J91" s="92">
        <f>E91/E100</f>
        <v>0.02737116608249069</v>
      </c>
    </row>
    <row r="92" spans="1:10" ht="12.75">
      <c r="A92" s="26" t="s">
        <v>22</v>
      </c>
      <c r="B92" s="68">
        <v>700</v>
      </c>
      <c r="C92" s="12">
        <v>997122</v>
      </c>
      <c r="D92" s="12"/>
      <c r="E92" s="12">
        <v>55772.6</v>
      </c>
      <c r="F92" s="13"/>
      <c r="G92" s="13">
        <f t="shared" si="3"/>
        <v>5.5933576834128615</v>
      </c>
      <c r="H92" s="71">
        <v>997121986.37</v>
      </c>
      <c r="I92" s="71">
        <v>55772563.59</v>
      </c>
      <c r="J92" s="92">
        <f>E92/E100</f>
        <v>0.5859894428053896</v>
      </c>
    </row>
    <row r="93" spans="1:10" ht="12.75">
      <c r="A93" s="26" t="s">
        <v>134</v>
      </c>
      <c r="B93" s="68">
        <v>800</v>
      </c>
      <c r="C93" s="12">
        <v>92852.7</v>
      </c>
      <c r="D93" s="12"/>
      <c r="E93" s="12">
        <v>8555.3</v>
      </c>
      <c r="F93" s="13"/>
      <c r="G93" s="13">
        <f t="shared" si="3"/>
        <v>9.213840846846672</v>
      </c>
      <c r="H93" s="71">
        <v>92852700</v>
      </c>
      <c r="I93" s="71">
        <v>8555268.13</v>
      </c>
      <c r="J93" s="92">
        <f>E93/E100</f>
        <v>0.08988850224004168</v>
      </c>
    </row>
    <row r="94" spans="1:10" ht="12.75" hidden="1">
      <c r="A94" s="26" t="s">
        <v>37</v>
      </c>
      <c r="B94" s="68">
        <v>900</v>
      </c>
      <c r="C94" s="12"/>
      <c r="D94" s="12"/>
      <c r="E94" s="12"/>
      <c r="F94" s="13"/>
      <c r="G94" s="13"/>
      <c r="I94" s="71"/>
      <c r="J94" s="92"/>
    </row>
    <row r="95" spans="1:10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  <c r="I95" s="71"/>
      <c r="J95" s="92"/>
    </row>
    <row r="96" spans="1:10" ht="12.75">
      <c r="A96" s="26" t="s">
        <v>23</v>
      </c>
      <c r="B96" s="68">
        <v>1000</v>
      </c>
      <c r="C96" s="12">
        <v>312305</v>
      </c>
      <c r="D96" s="12"/>
      <c r="E96" s="12">
        <v>9521.7</v>
      </c>
      <c r="F96" s="13"/>
      <c r="G96" s="13">
        <f>(E96/C96)*100</f>
        <v>3.0488464802036472</v>
      </c>
      <c r="H96" s="71">
        <v>312305014.4</v>
      </c>
      <c r="I96" s="71">
        <v>9521736.3</v>
      </c>
      <c r="J96" s="92">
        <f>E96/E100</f>
        <v>0.10004223718385154</v>
      </c>
    </row>
    <row r="97" spans="1:10" ht="12.75">
      <c r="A97" s="26" t="s">
        <v>46</v>
      </c>
      <c r="B97" s="68">
        <v>1100</v>
      </c>
      <c r="C97" s="12">
        <v>45219</v>
      </c>
      <c r="D97" s="12"/>
      <c r="E97" s="12">
        <v>4413.5</v>
      </c>
      <c r="F97" s="13"/>
      <c r="G97" s="13">
        <f>(E97/C97)*100</f>
        <v>9.760277759348947</v>
      </c>
      <c r="H97" s="71">
        <v>45219000</v>
      </c>
      <c r="I97" s="71">
        <v>4413508.83</v>
      </c>
      <c r="J97" s="92">
        <f>E97/E100</f>
        <v>0.046371594758386495</v>
      </c>
    </row>
    <row r="98" spans="1:10" ht="12.75">
      <c r="A98" s="26" t="s">
        <v>47</v>
      </c>
      <c r="B98" s="68">
        <v>1200</v>
      </c>
      <c r="C98" s="12">
        <v>9999.3</v>
      </c>
      <c r="D98" s="12"/>
      <c r="E98" s="12">
        <v>937.6</v>
      </c>
      <c r="F98" s="13"/>
      <c r="G98" s="13">
        <f>(E98/C98)*100</f>
        <v>9.376656365945617</v>
      </c>
      <c r="H98" s="71">
        <v>9999300</v>
      </c>
      <c r="I98" s="71">
        <v>937556.89</v>
      </c>
      <c r="J98" s="92">
        <f>E98/E100</f>
        <v>0.009851140193828748</v>
      </c>
    </row>
    <row r="99" spans="1:10" ht="26.25">
      <c r="A99" s="70" t="s">
        <v>256</v>
      </c>
      <c r="B99" s="68">
        <v>1300</v>
      </c>
      <c r="C99" s="12">
        <v>86.4</v>
      </c>
      <c r="D99" s="12"/>
      <c r="E99" s="12">
        <v>0</v>
      </c>
      <c r="F99" s="13"/>
      <c r="G99" s="13">
        <f>(E99/C99)*100</f>
        <v>0</v>
      </c>
      <c r="H99" s="71">
        <v>86400</v>
      </c>
      <c r="I99" s="71">
        <v>0</v>
      </c>
      <c r="J99" s="92">
        <f>E99/E100</f>
        <v>0</v>
      </c>
    </row>
    <row r="100" spans="1:10" ht="15">
      <c r="A100" s="87" t="s">
        <v>24</v>
      </c>
      <c r="B100" s="64"/>
      <c r="C100" s="9">
        <f>SUM(C88:C99)</f>
        <v>2027892.5</v>
      </c>
      <c r="D100" s="9">
        <f>SUM(D88:D99)</f>
        <v>0</v>
      </c>
      <c r="E100" s="9">
        <f>SUM(E88:E99)</f>
        <v>95176.8</v>
      </c>
      <c r="F100" s="10">
        <f>SUM(F88:F99)</f>
        <v>0</v>
      </c>
      <c r="G100" s="10">
        <f>E100/C100*100</f>
        <v>4.693384881101932</v>
      </c>
      <c r="H100" s="71">
        <f>SUM(H88:H99)</f>
        <v>2027892503.3000002</v>
      </c>
      <c r="I100" s="71">
        <f>SUM(I88:I99)</f>
        <v>95176783.27</v>
      </c>
      <c r="J100" s="92">
        <f>SUM(J88:J99)</f>
        <v>0.9999999999999999</v>
      </c>
    </row>
    <row r="101" spans="1:10" ht="21.75" customHeight="1">
      <c r="A101" s="50"/>
      <c r="B101" s="69"/>
      <c r="C101" s="51"/>
      <c r="D101" s="51"/>
      <c r="E101" s="52"/>
      <c r="F101" s="53"/>
      <c r="G101" s="53"/>
      <c r="I101" s="71"/>
      <c r="J101" s="71"/>
    </row>
    <row r="102" spans="1:9" ht="23.25">
      <c r="A102" s="33" t="s">
        <v>7</v>
      </c>
      <c r="B102" s="34">
        <f>C100-C86</f>
        <v>11600</v>
      </c>
      <c r="C102" s="34">
        <f>E100-E86</f>
        <v>-585.3999999999942</v>
      </c>
      <c r="D102" s="55"/>
      <c r="H102" s="71">
        <v>23440.8</v>
      </c>
      <c r="I102" s="32">
        <f>I100-I86</f>
        <v>95176783.27</v>
      </c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11" ht="37.5" customHeight="1" hidden="1">
      <c r="A108" s="26" t="s">
        <v>214</v>
      </c>
      <c r="B108" s="38"/>
      <c r="C108" s="44"/>
      <c r="D108" s="58"/>
      <c r="K108" s="22" t="s">
        <v>100</v>
      </c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1600</v>
      </c>
      <c r="C111" s="63">
        <f>C102-C103</f>
        <v>-585.3999999999942</v>
      </c>
      <c r="D111" s="59"/>
    </row>
    <row r="112" ht="14.25" customHeight="1" hidden="1"/>
    <row r="113" ht="12.75" hidden="1">
      <c r="A113" s="60" t="s">
        <v>250</v>
      </c>
    </row>
    <row r="114" spans="1:5" ht="12.75" hidden="1">
      <c r="A114" s="60" t="s">
        <v>251</v>
      </c>
      <c r="E114" s="35" t="s">
        <v>252</v>
      </c>
    </row>
    <row r="115" ht="14.25" customHeight="1" hidden="1">
      <c r="A115" s="48" t="s">
        <v>253</v>
      </c>
    </row>
    <row r="116" ht="12.75" hidden="1"/>
    <row r="117" ht="12.75" hidden="1"/>
    <row r="118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17" sqref="A117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25390625" style="36" customWidth="1"/>
    <col min="8" max="16384" width="8.875" style="22" customWidth="1"/>
  </cols>
  <sheetData>
    <row r="1" spans="1:7" ht="39" customHeight="1" thickBot="1">
      <c r="A1" s="96" t="s">
        <v>254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51916.4</v>
      </c>
      <c r="F7" s="15"/>
      <c r="G7" s="15">
        <f aca="true" t="shared" si="0" ref="G7:G20">(E7/C7)*100</f>
        <v>18.69453276631294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51916.4</v>
      </c>
      <c r="F8" s="13"/>
      <c r="G8" s="13">
        <f t="shared" si="0"/>
        <v>18.69453276631294</v>
      </c>
    </row>
    <row r="9" spans="1:7" ht="72.75" customHeight="1">
      <c r="A9" s="26" t="s">
        <v>50</v>
      </c>
      <c r="B9" s="65" t="s">
        <v>147</v>
      </c>
      <c r="C9" s="12">
        <v>275424</v>
      </c>
      <c r="D9" s="12"/>
      <c r="E9" s="12">
        <v>51374.3</v>
      </c>
      <c r="F9" s="13"/>
      <c r="G9" s="13">
        <f t="shared" si="0"/>
        <v>18.65280440339259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3.5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524.9</v>
      </c>
      <c r="F11" s="13"/>
      <c r="G11" s="13">
        <f t="shared" si="0"/>
        <v>23.85909090909091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0</v>
      </c>
      <c r="D13" s="12"/>
      <c r="E13" s="12">
        <v>13.7</v>
      </c>
      <c r="F13" s="13"/>
      <c r="G13" s="13" t="e">
        <f t="shared" si="0"/>
        <v>#DIV/0!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1034.4</v>
      </c>
      <c r="F14" s="15"/>
      <c r="G14" s="15">
        <f t="shared" si="0"/>
        <v>9.365323675871435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1034.4</v>
      </c>
      <c r="F15" s="13"/>
      <c r="G15" s="13">
        <f t="shared" si="0"/>
        <v>9.365323675871435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484.1</v>
      </c>
      <c r="F16" s="13"/>
      <c r="G16" s="13">
        <f t="shared" si="0"/>
        <v>9.693632358830598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3.3</v>
      </c>
      <c r="F17" s="13"/>
      <c r="G17" s="13">
        <f t="shared" si="0"/>
        <v>11.785714285714285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596.8</v>
      </c>
      <c r="F18" s="13"/>
      <c r="G18" s="13">
        <f t="shared" si="0"/>
        <v>8.975785832456008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-49.8</v>
      </c>
      <c r="F19" s="13"/>
      <c r="G19" s="13">
        <f t="shared" si="0"/>
        <v>7.955271565495208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4229.3</v>
      </c>
      <c r="F20" s="15"/>
      <c r="G20" s="15">
        <f t="shared" si="0"/>
        <v>10.97094682230869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3276.7</v>
      </c>
      <c r="F21" s="15"/>
      <c r="G21" s="13">
        <f>E21/C21*100</f>
        <v>12.784627389777603</v>
      </c>
    </row>
    <row r="22" spans="1:7" ht="25.5" customHeight="1">
      <c r="A22" s="26" t="s">
        <v>26</v>
      </c>
      <c r="B22" s="65" t="s">
        <v>159</v>
      </c>
      <c r="C22" s="12">
        <v>0</v>
      </c>
      <c r="D22" s="12"/>
      <c r="E22" s="12">
        <v>12.5</v>
      </c>
      <c r="F22" s="13"/>
      <c r="G22" s="13" t="e">
        <f>(E22/C22)*100</f>
        <v>#DIV/0!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12910</v>
      </c>
      <c r="D24" s="12"/>
      <c r="E24" s="12">
        <v>940.1</v>
      </c>
      <c r="F24" s="13"/>
      <c r="G24" s="13">
        <f>(E24/C24)*100</f>
        <v>7.281951975213014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483</v>
      </c>
      <c r="F25" s="15"/>
      <c r="G25" s="15">
        <f>(E25/C25)*100</f>
        <v>1.868833430063842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400.2</v>
      </c>
      <c r="F26" s="13"/>
      <c r="G26" s="13">
        <f>(E26/C26)*100</f>
        <v>7.579545454545454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96.8</v>
      </c>
      <c r="F27" s="13"/>
      <c r="G27" s="13">
        <f>(E27/C27)*100</f>
        <v>6.185303514376997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-14</v>
      </c>
      <c r="F28" s="13"/>
      <c r="G28" s="13">
        <f>(E28/C28)*100</f>
        <v>-0.0736842105263158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1046.7</v>
      </c>
      <c r="F29" s="15">
        <f>F30+F32</f>
        <v>0</v>
      </c>
      <c r="G29" s="15">
        <f>G30</f>
        <v>12.764634146341464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1046.7</v>
      </c>
      <c r="F30" s="13"/>
      <c r="G30" s="13">
        <f>(E30/C30)*100</f>
        <v>12.764634146341464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58709.8</v>
      </c>
      <c r="F35" s="10"/>
      <c r="G35" s="75">
        <f>E35/C35</f>
        <v>0.16247395177515367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3782.7</v>
      </c>
      <c r="F36" s="15"/>
      <c r="G36" s="15">
        <f>(E36/C36)*100</f>
        <v>14.189204396263925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3447.7</v>
      </c>
      <c r="F37" s="13"/>
      <c r="G37" s="13">
        <f>(E37/C37)*100</f>
        <v>13.53631723596388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335</v>
      </c>
      <c r="F39" s="13"/>
      <c r="G39" s="13">
        <f>E39/C39*100</f>
        <v>28.17493692178301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8.8</v>
      </c>
      <c r="F40" s="15"/>
      <c r="G40" s="15">
        <f>(E40/C40)*100</f>
        <v>0.4829857299670692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8.8</v>
      </c>
      <c r="F41" s="13"/>
      <c r="G41" s="13">
        <f>(E41/C41)*100</f>
        <v>0.4829857299670692</v>
      </c>
    </row>
    <row r="42" spans="1:7" ht="28.5" customHeight="1">
      <c r="A42" s="25" t="s">
        <v>128</v>
      </c>
      <c r="B42" s="64" t="s">
        <v>178</v>
      </c>
      <c r="C42" s="14">
        <f>C43+C44</f>
        <v>1150</v>
      </c>
      <c r="D42" s="14"/>
      <c r="E42" s="14">
        <f>E43+E44</f>
        <v>12.7</v>
      </c>
      <c r="F42" s="15"/>
      <c r="G42" s="15">
        <f>E42/C42*100</f>
        <v>1.1043478260869564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2.5</v>
      </c>
      <c r="F43" s="13"/>
      <c r="G43" s="13">
        <f>E43/C43*100</f>
        <v>15.625</v>
      </c>
    </row>
    <row r="44" spans="1:7" ht="15" customHeight="1">
      <c r="A44" s="26" t="s">
        <v>67</v>
      </c>
      <c r="B44" s="65" t="s">
        <v>180</v>
      </c>
      <c r="C44" s="12">
        <v>1134</v>
      </c>
      <c r="D44" s="12"/>
      <c r="E44" s="12">
        <v>10.2</v>
      </c>
      <c r="F44" s="13"/>
      <c r="G44" s="13">
        <f>E44/C44*100</f>
        <v>0.8994708994708994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77.60000000000001</v>
      </c>
      <c r="F45" s="15"/>
      <c r="G45" s="15">
        <f>(E45/C45)*100</f>
        <v>12.763157894736842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9.4</v>
      </c>
      <c r="F46" s="13"/>
      <c r="G46" s="13">
        <f>E46/C46*100</f>
        <v>33.57142857142858</v>
      </c>
    </row>
    <row r="47" spans="1:7" ht="74.25" customHeight="1" hidden="1">
      <c r="A47" s="30" t="s">
        <v>69</v>
      </c>
      <c r="B47" s="65" t="s">
        <v>183</v>
      </c>
      <c r="C47" s="12">
        <v>0</v>
      </c>
      <c r="D47" s="12"/>
      <c r="E47" s="12">
        <v>0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68.2</v>
      </c>
      <c r="F48" s="13"/>
      <c r="G48" s="13">
        <f>E48/C48*100</f>
        <v>11.758620689655173</v>
      </c>
    </row>
    <row r="49" spans="1:7" ht="12.75">
      <c r="A49" s="25" t="s">
        <v>129</v>
      </c>
      <c r="B49" s="64" t="s">
        <v>185</v>
      </c>
      <c r="C49" s="14">
        <f>C50+C69+C71+C70</f>
        <v>315</v>
      </c>
      <c r="D49" s="14">
        <f>D50+D69+D71</f>
        <v>0</v>
      </c>
      <c r="E49" s="14">
        <f>E50+E69+E71+E70</f>
        <v>56.8</v>
      </c>
      <c r="F49" s="15"/>
      <c r="G49" s="15">
        <f>(E49/C49)*100</f>
        <v>18.03174603174603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21.4</v>
      </c>
      <c r="F50" s="78">
        <v>51</v>
      </c>
      <c r="G50" s="13">
        <f>(E50/C50)*100</f>
        <v>12.228571428571428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3.6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2</v>
      </c>
      <c r="F52" s="79">
        <v>71</v>
      </c>
      <c r="G52" s="13">
        <f>(E52/C52)*100</f>
        <v>15.384615384615385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1.5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15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2</v>
      </c>
      <c r="D57" s="12"/>
      <c r="E57" s="12">
        <v>7.6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2.7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3.5</v>
      </c>
      <c r="F68" s="79">
        <v>87.6</v>
      </c>
      <c r="G68" s="13">
        <f t="shared" si="1"/>
        <v>5.384615384615385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5.7</v>
      </c>
      <c r="F69" s="79">
        <v>221.8</v>
      </c>
      <c r="G69" s="13">
        <f t="shared" si="1"/>
        <v>10.363636363636363</v>
      </c>
    </row>
    <row r="70" spans="1:7" ht="99.75" customHeight="1">
      <c r="A70" s="26" t="s">
        <v>138</v>
      </c>
      <c r="B70" s="65" t="s">
        <v>199</v>
      </c>
      <c r="C70" s="12">
        <v>7.5</v>
      </c>
      <c r="D70" s="12"/>
      <c r="E70" s="12">
        <v>23.7</v>
      </c>
      <c r="F70" s="12">
        <v>3536.16</v>
      </c>
      <c r="G70" s="13">
        <f>E70/C70*100</f>
        <v>315.99999999999994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6</v>
      </c>
      <c r="F71" s="79">
        <v>68.4</v>
      </c>
      <c r="G71" s="13">
        <f t="shared" si="1"/>
        <v>7.741935483870968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75.8</v>
      </c>
      <c r="F72" s="15"/>
      <c r="G72" s="15">
        <f>E72/C72*100</f>
        <v>10.813124108416547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4014.4</v>
      </c>
      <c r="F74" s="9">
        <f>F36+F40+F42+F45+F49+F72</f>
        <v>0</v>
      </c>
      <c r="G74" s="75">
        <f>E74/C74</f>
        <v>0.12844024956007039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62724.200000000004</v>
      </c>
      <c r="F75" s="10"/>
      <c r="G75" s="10">
        <f t="shared" si="1"/>
        <v>15.968368860914433</v>
      </c>
    </row>
    <row r="76" spans="1:7" ht="21" customHeight="1">
      <c r="A76" s="87" t="s">
        <v>32</v>
      </c>
      <c r="B76" s="64" t="s">
        <v>202</v>
      </c>
      <c r="C76" s="9">
        <f>C77+C84+C85</f>
        <v>1636885.5</v>
      </c>
      <c r="D76" s="9">
        <f>D77+D84+D85</f>
        <v>0</v>
      </c>
      <c r="E76" s="9">
        <f>E77+E84+E85</f>
        <v>213276.20000000004</v>
      </c>
      <c r="F76" s="10"/>
      <c r="G76" s="10">
        <f t="shared" si="1"/>
        <v>13.029390265843277</v>
      </c>
    </row>
    <row r="77" spans="1:7" ht="24.75" customHeight="1">
      <c r="A77" s="31" t="s">
        <v>79</v>
      </c>
      <c r="B77" s="64" t="s">
        <v>203</v>
      </c>
      <c r="C77" s="14">
        <f>C78+C81+C82+C83</f>
        <v>1636307.5</v>
      </c>
      <c r="D77" s="14">
        <f>D78+D81+D82+D83</f>
        <v>0</v>
      </c>
      <c r="E77" s="14">
        <f>E78+E81+E82+E83</f>
        <v>213276.10000000003</v>
      </c>
      <c r="F77" s="15"/>
      <c r="G77" s="15">
        <f t="shared" si="1"/>
        <v>13.033986582595267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f>E79+E80</f>
        <v>65000</v>
      </c>
      <c r="F78" s="90">
        <f>F79</f>
        <v>0</v>
      </c>
      <c r="G78" s="90">
        <f>G79</f>
        <v>18.077399079443214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65000</v>
      </c>
      <c r="F79" s="13"/>
      <c r="G79" s="13">
        <f aca="true" t="shared" si="2" ref="G79:G84">E79/C79*100</f>
        <v>18.077399079443214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149828.7</v>
      </c>
      <c r="D81" s="12"/>
      <c r="E81" s="12">
        <v>5591.8</v>
      </c>
      <c r="F81" s="13"/>
      <c r="G81" s="13">
        <f t="shared" si="2"/>
        <v>3.732128757707969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138368.1</v>
      </c>
      <c r="F82" s="13"/>
      <c r="G82" s="13">
        <f t="shared" si="2"/>
        <v>13.946707263898064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4316.2</v>
      </c>
      <c r="F83" s="13"/>
      <c r="G83" s="13">
        <f t="shared" si="2"/>
        <v>3.202080810958383</v>
      </c>
    </row>
    <row r="84" spans="1:7" ht="12.75">
      <c r="A84" s="26" t="s">
        <v>87</v>
      </c>
      <c r="B84" s="65" t="s">
        <v>210</v>
      </c>
      <c r="C84" s="12">
        <v>578</v>
      </c>
      <c r="D84" s="12"/>
      <c r="E84" s="12">
        <v>25</v>
      </c>
      <c r="F84" s="13"/>
      <c r="G84" s="13">
        <f t="shared" si="2"/>
        <v>4.325259515570934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-24.9</v>
      </c>
      <c r="F85" s="13"/>
      <c r="G85" s="13"/>
    </row>
    <row r="86" spans="1:7" ht="15">
      <c r="A86" s="87" t="s">
        <v>20</v>
      </c>
      <c r="B86" s="64"/>
      <c r="C86" s="9">
        <f>C75+C76</f>
        <v>2029688.3</v>
      </c>
      <c r="D86" s="9"/>
      <c r="E86" s="9">
        <f>E75+E76</f>
        <v>276000.4</v>
      </c>
      <c r="F86" s="10"/>
      <c r="G86" s="10">
        <f>E86/C86*100</f>
        <v>13.598166772701012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90972.9</v>
      </c>
      <c r="D88" s="12"/>
      <c r="E88" s="12">
        <v>13218.6</v>
      </c>
      <c r="F88" s="13"/>
      <c r="G88" s="13">
        <f aca="true" t="shared" si="3" ref="G88:G93">(E88/C88)*100</f>
        <v>14.530261209656944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1862.2</v>
      </c>
      <c r="F89" s="13"/>
      <c r="G89" s="13">
        <f t="shared" si="3"/>
        <v>16.215604319052595</v>
      </c>
    </row>
    <row r="90" spans="1:7" ht="12.75">
      <c r="A90" s="26" t="s">
        <v>31</v>
      </c>
      <c r="B90" s="68">
        <v>400</v>
      </c>
      <c r="C90" s="12">
        <v>140810.1</v>
      </c>
      <c r="D90" s="12"/>
      <c r="E90" s="12">
        <v>14883.3</v>
      </c>
      <c r="F90" s="13"/>
      <c r="G90" s="13">
        <f t="shared" si="3"/>
        <v>10.569767367539686</v>
      </c>
    </row>
    <row r="91" spans="1:7" ht="12.75">
      <c r="A91" s="26" t="s">
        <v>39</v>
      </c>
      <c r="B91" s="68">
        <v>500</v>
      </c>
      <c r="C91" s="12">
        <v>336364.9</v>
      </c>
      <c r="D91" s="12"/>
      <c r="E91" s="12">
        <v>56989.1</v>
      </c>
      <c r="F91" s="13"/>
      <c r="G91" s="13">
        <f t="shared" si="3"/>
        <v>16.94264175602151</v>
      </c>
    </row>
    <row r="92" spans="1:7" ht="12.75">
      <c r="A92" s="26" t="s">
        <v>22</v>
      </c>
      <c r="B92" s="68">
        <v>700</v>
      </c>
      <c r="C92" s="12">
        <v>997293.7</v>
      </c>
      <c r="D92" s="12"/>
      <c r="E92" s="12">
        <v>142545.5</v>
      </c>
      <c r="F92" s="13"/>
      <c r="G92" s="13">
        <f t="shared" si="3"/>
        <v>14.29323177314767</v>
      </c>
    </row>
    <row r="93" spans="1:7" ht="12.75">
      <c r="A93" s="26" t="s">
        <v>134</v>
      </c>
      <c r="B93" s="68">
        <v>800</v>
      </c>
      <c r="C93" s="12">
        <v>92802.7</v>
      </c>
      <c r="D93" s="12"/>
      <c r="E93" s="12">
        <v>16084.2</v>
      </c>
      <c r="F93" s="13"/>
      <c r="G93" s="13">
        <f t="shared" si="3"/>
        <v>17.33160780882453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314391.4</v>
      </c>
      <c r="D96" s="12"/>
      <c r="E96" s="12">
        <v>23826.5</v>
      </c>
      <c r="F96" s="13"/>
      <c r="G96" s="13">
        <f>(E96/C96)*100</f>
        <v>7.578610610850042</v>
      </c>
    </row>
    <row r="97" spans="1:7" ht="12.75">
      <c r="A97" s="26" t="s">
        <v>46</v>
      </c>
      <c r="B97" s="68">
        <v>1100</v>
      </c>
      <c r="C97" s="12">
        <v>47082.9</v>
      </c>
      <c r="D97" s="12"/>
      <c r="E97" s="12">
        <v>7108.3</v>
      </c>
      <c r="F97" s="13"/>
      <c r="G97" s="13">
        <f>(E97/C97)*100</f>
        <v>15.097413285927589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1714</v>
      </c>
      <c r="F98" s="13"/>
      <c r="G98" s="13">
        <f>(E98/C98)*100</f>
        <v>17.14119988399188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1.2</v>
      </c>
      <c r="F99" s="13"/>
      <c r="G99" s="13">
        <f>(E99/C99)*100</f>
        <v>1.3888888888888888</v>
      </c>
    </row>
    <row r="100" spans="1:7" ht="15">
      <c r="A100" s="87" t="s">
        <v>24</v>
      </c>
      <c r="B100" s="64"/>
      <c r="C100" s="9">
        <f>SUM(C88:C99)</f>
        <v>2041288.3</v>
      </c>
      <c r="D100" s="9">
        <f>SUM(D88:D99)</f>
        <v>0</v>
      </c>
      <c r="E100" s="9">
        <f>SUM(E88:E99)</f>
        <v>278232.9</v>
      </c>
      <c r="F100" s="10">
        <f>SUM(F88:F99)</f>
        <v>0</v>
      </c>
      <c r="G100" s="10">
        <f>E100/C100*100</f>
        <v>13.630259870690487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11600</v>
      </c>
      <c r="C102" s="34">
        <f>E100-E86</f>
        <v>2232.5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1600</v>
      </c>
      <c r="C111" s="63">
        <f>C102-C103</f>
        <v>2232.5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25390625" style="36" customWidth="1"/>
    <col min="8" max="16384" width="8.875" style="22" customWidth="1"/>
  </cols>
  <sheetData>
    <row r="1" spans="1:7" ht="39" customHeight="1" thickBot="1">
      <c r="A1" s="96" t="s">
        <v>257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77812.4</v>
      </c>
      <c r="F7" s="15"/>
      <c r="G7" s="15">
        <f aca="true" t="shared" si="0" ref="G7:G20">(E7/C7)*100</f>
        <v>28.019401603837107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77812.4</v>
      </c>
      <c r="F8" s="13"/>
      <c r="G8" s="13">
        <f t="shared" si="0"/>
        <v>28.019401603837107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77095.7</v>
      </c>
      <c r="F9" s="13"/>
      <c r="G9" s="13">
        <f t="shared" si="0"/>
        <v>28.00709843354936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9.6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693.4</v>
      </c>
      <c r="F11" s="13"/>
      <c r="G11" s="13">
        <f t="shared" si="0"/>
        <v>31.518181818181816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13.7</v>
      </c>
      <c r="F13" s="13"/>
      <c r="G13" s="13">
        <f t="shared" si="0"/>
        <v>9.01315789473684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2848.4</v>
      </c>
      <c r="F14" s="15"/>
      <c r="G14" s="15">
        <f t="shared" si="0"/>
        <v>25.789044816659125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2848.4</v>
      </c>
      <c r="F15" s="13"/>
      <c r="G15" s="13">
        <f t="shared" si="0"/>
        <v>25.789044816659125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1368</v>
      </c>
      <c r="F16" s="13"/>
      <c r="G16" s="13">
        <f t="shared" si="0"/>
        <v>27.392871445734883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8.7</v>
      </c>
      <c r="F17" s="13"/>
      <c r="G17" s="13">
        <f t="shared" si="0"/>
        <v>31.071428571428566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1655.2</v>
      </c>
      <c r="F18" s="13"/>
      <c r="G18" s="13">
        <f t="shared" si="0"/>
        <v>24.89396901789743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-183.5</v>
      </c>
      <c r="F19" s="13"/>
      <c r="G19" s="13">
        <f t="shared" si="0"/>
        <v>29.313099041533548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12205.400000000001</v>
      </c>
      <c r="F20" s="15"/>
      <c r="G20" s="15">
        <f t="shared" si="0"/>
        <v>31.66121919584955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9227.7</v>
      </c>
      <c r="F21" s="15"/>
      <c r="G21" s="13">
        <f>E21/C21*100</f>
        <v>36.003511509949284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10.5</v>
      </c>
      <c r="F22" s="13"/>
      <c r="G22" s="13">
        <f>(E22/C22)*100</f>
        <v>21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2967.2</v>
      </c>
      <c r="F24" s="13"/>
      <c r="G24" s="13">
        <f>(E24/C24)*100</f>
        <v>23.073094867807153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3570.8</v>
      </c>
      <c r="F25" s="15"/>
      <c r="G25" s="15">
        <f>(E25/C25)*100</f>
        <v>13.816212033275296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516.8</v>
      </c>
      <c r="F26" s="13"/>
      <c r="G26" s="13">
        <f>(E26/C26)*100</f>
        <v>9.787878787878787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141.3</v>
      </c>
      <c r="F27" s="13"/>
      <c r="G27" s="13">
        <f>(E27/C27)*100</f>
        <v>9.028753993610223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2912.7</v>
      </c>
      <c r="F28" s="13"/>
      <c r="G28" s="13">
        <f>(E28/C28)*100</f>
        <v>15.329999999999998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1760.7</v>
      </c>
      <c r="F29" s="15">
        <f>F30+F32</f>
        <v>0</v>
      </c>
      <c r="G29" s="15">
        <f>G30</f>
        <v>21.471951219512196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1760.7</v>
      </c>
      <c r="F30" s="13"/>
      <c r="G30" s="13">
        <f>(E30/C30)*100</f>
        <v>21.471951219512196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98197.69999999998</v>
      </c>
      <c r="F35" s="10"/>
      <c r="G35" s="75">
        <f>E35/C35</f>
        <v>0.2717530697469759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6229.200000000001</v>
      </c>
      <c r="F36" s="15"/>
      <c r="G36" s="15">
        <f>(E36/C36)*100</f>
        <v>23.36621778761394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5737.6</v>
      </c>
      <c r="F37" s="13"/>
      <c r="G37" s="13">
        <f>(E37/C37)*100</f>
        <v>22.52689438555163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491.6</v>
      </c>
      <c r="F39" s="13"/>
      <c r="G39" s="13">
        <f>E39/C39*100</f>
        <v>41.34566862910008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808.2</v>
      </c>
      <c r="F40" s="15"/>
      <c r="G40" s="15">
        <f>(E40/C40)*100</f>
        <v>44.35784851811197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808.2</v>
      </c>
      <c r="F41" s="13"/>
      <c r="G41" s="13">
        <f>(E41/C41)*100</f>
        <v>44.35784851811197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51.3</v>
      </c>
      <c r="F42" s="15"/>
      <c r="G42" s="15">
        <f>E42/C42*100</f>
        <v>4.539823008849557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6</v>
      </c>
      <c r="F43" s="13"/>
      <c r="G43" s="13">
        <f>E43/C43*100</f>
        <v>37.5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45.3</v>
      </c>
      <c r="F44" s="13"/>
      <c r="G44" s="13">
        <f>E44/C44*100</f>
        <v>4.066427289048473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147.5</v>
      </c>
      <c r="F45" s="15"/>
      <c r="G45" s="15">
        <f>(E45/C45)*100</f>
        <v>24.259868421052634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12.9</v>
      </c>
      <c r="F46" s="13"/>
      <c r="G46" s="13">
        <f>E46/C46*100</f>
        <v>46.07142857142858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94.5</v>
      </c>
      <c r="F48" s="13"/>
      <c r="G48" s="13">
        <f>E48/C48*100</f>
        <v>16.29310344827586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76.79999999999998</v>
      </c>
      <c r="F49" s="15"/>
      <c r="G49" s="15">
        <f>(E49/C49)*100</f>
        <v>22.925373134328353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35.39999999999999</v>
      </c>
      <c r="F50" s="78">
        <v>51</v>
      </c>
      <c r="G50" s="13">
        <f>(E50/C50)*100</f>
        <v>20.228571428571424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4.3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6.5</v>
      </c>
      <c r="F52" s="79">
        <v>71</v>
      </c>
      <c r="G52" s="13">
        <f>(E52/C52)*100</f>
        <v>50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2.1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7.5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2.7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-0.1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11.5</v>
      </c>
      <c r="F68" s="79">
        <v>87.6</v>
      </c>
      <c r="G68" s="13">
        <f t="shared" si="1"/>
        <v>17.692307692307693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10.3</v>
      </c>
      <c r="F69" s="79">
        <v>221.8</v>
      </c>
      <c r="G69" s="13">
        <f t="shared" si="1"/>
        <v>18.72727272727273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24.3</v>
      </c>
      <c r="F70" s="12">
        <v>3536.16</v>
      </c>
      <c r="G70" s="13">
        <f>E70/C70*100</f>
        <v>88.36363636363636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6.8</v>
      </c>
      <c r="F71" s="79">
        <v>68.4</v>
      </c>
      <c r="G71" s="13">
        <f t="shared" si="1"/>
        <v>8.774193548387096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122.8</v>
      </c>
      <c r="F72" s="15"/>
      <c r="G72" s="15">
        <f>E72/C72*100</f>
        <v>17.517831669044224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7435.800000000001</v>
      </c>
      <c r="F74" s="9">
        <f>F36+F40+F42+F45+F49+F72</f>
        <v>0</v>
      </c>
      <c r="G74" s="75">
        <f>E74/C74</f>
        <v>0.2379075347944329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105633.49999999999</v>
      </c>
      <c r="F75" s="10"/>
      <c r="G75" s="10">
        <f t="shared" si="1"/>
        <v>26.8922472039405</v>
      </c>
    </row>
    <row r="76" spans="1:7" ht="21" customHeight="1">
      <c r="A76" s="87" t="s">
        <v>32</v>
      </c>
      <c r="B76" s="64" t="s">
        <v>202</v>
      </c>
      <c r="C76" s="9">
        <f>C77+C84+C85</f>
        <v>1638386.9</v>
      </c>
      <c r="D76" s="9">
        <f>D77+D84+D85</f>
        <v>0</v>
      </c>
      <c r="E76" s="9">
        <f>E77+E84+E85</f>
        <v>345401.8</v>
      </c>
      <c r="F76" s="10"/>
      <c r="G76" s="10">
        <f t="shared" si="1"/>
        <v>21.08182139395768</v>
      </c>
    </row>
    <row r="77" spans="1:7" ht="24.75" customHeight="1">
      <c r="A77" s="31" t="s">
        <v>79</v>
      </c>
      <c r="B77" s="64" t="s">
        <v>203</v>
      </c>
      <c r="C77" s="14">
        <f>C78+C81+C82+C83</f>
        <v>1637557.5</v>
      </c>
      <c r="D77" s="14">
        <f>D78+D81+D82+D83</f>
        <v>0</v>
      </c>
      <c r="E77" s="14">
        <f>E78+E81+E82+E83</f>
        <v>345176.69999999995</v>
      </c>
      <c r="F77" s="15"/>
      <c r="G77" s="15">
        <f t="shared" si="1"/>
        <v>21.07875295981973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v>100200</v>
      </c>
      <c r="F78" s="90">
        <f>F79</f>
        <v>0</v>
      </c>
      <c r="G78" s="90">
        <f>G79</f>
        <v>18.077399079443214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65000</v>
      </c>
      <c r="F79" s="13"/>
      <c r="G79" s="13">
        <f aca="true" t="shared" si="2" ref="G79:G84">E79/C79*100</f>
        <v>18.077399079443214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151078.7</v>
      </c>
      <c r="D81" s="12"/>
      <c r="E81" s="12">
        <v>9803.7</v>
      </c>
      <c r="F81" s="13"/>
      <c r="G81" s="13">
        <f t="shared" si="2"/>
        <v>6.489134470974399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228671.4</v>
      </c>
      <c r="F82" s="13"/>
      <c r="G82" s="13">
        <f t="shared" si="2"/>
        <v>23.048759616022334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6501.6</v>
      </c>
      <c r="F83" s="13"/>
      <c r="G83" s="13">
        <f t="shared" si="2"/>
        <v>4.823374403532512</v>
      </c>
    </row>
    <row r="84" spans="1:7" ht="12.75">
      <c r="A84" s="26" t="s">
        <v>87</v>
      </c>
      <c r="B84" s="65" t="s">
        <v>210</v>
      </c>
      <c r="C84" s="12">
        <v>829.4</v>
      </c>
      <c r="D84" s="12"/>
      <c r="E84" s="12">
        <v>276.4</v>
      </c>
      <c r="F84" s="13"/>
      <c r="G84" s="13">
        <f t="shared" si="2"/>
        <v>33.32529539426091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-51.3</v>
      </c>
      <c r="F85" s="13"/>
      <c r="G85" s="13"/>
    </row>
    <row r="86" spans="1:7" ht="15">
      <c r="A86" s="87" t="s">
        <v>20</v>
      </c>
      <c r="B86" s="64"/>
      <c r="C86" s="9">
        <f>C75+C76</f>
        <v>2031189.7</v>
      </c>
      <c r="D86" s="9"/>
      <c r="E86" s="9">
        <f>E75+E76</f>
        <v>451035.3</v>
      </c>
      <c r="F86" s="10"/>
      <c r="G86" s="10">
        <f>E86/C86*100</f>
        <v>22.205473964347103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91861.3</v>
      </c>
      <c r="D88" s="12"/>
      <c r="E88" s="12">
        <v>21563.3</v>
      </c>
      <c r="F88" s="13"/>
      <c r="G88" s="13">
        <f aca="true" t="shared" si="3" ref="G88:G93">(E88/C88)*100</f>
        <v>23.473758808116145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2729.8</v>
      </c>
      <c r="F89" s="13"/>
      <c r="G89" s="13">
        <f t="shared" si="3"/>
        <v>23.770463253221877</v>
      </c>
    </row>
    <row r="90" spans="1:7" ht="12.75">
      <c r="A90" s="26" t="s">
        <v>31</v>
      </c>
      <c r="B90" s="68">
        <v>400</v>
      </c>
      <c r="C90" s="12">
        <v>143819.8</v>
      </c>
      <c r="D90" s="12"/>
      <c r="E90" s="12">
        <v>21534.5</v>
      </c>
      <c r="F90" s="13"/>
      <c r="G90" s="13">
        <f t="shared" si="3"/>
        <v>14.973251249132597</v>
      </c>
    </row>
    <row r="91" spans="1:7" ht="12.75">
      <c r="A91" s="26" t="s">
        <v>39</v>
      </c>
      <c r="B91" s="68">
        <v>500</v>
      </c>
      <c r="C91" s="12">
        <v>339770.7</v>
      </c>
      <c r="D91" s="12"/>
      <c r="E91" s="12">
        <v>88517</v>
      </c>
      <c r="F91" s="13"/>
      <c r="G91" s="13">
        <f t="shared" si="3"/>
        <v>26.051981527541955</v>
      </c>
    </row>
    <row r="92" spans="1:7" ht="12.75">
      <c r="A92" s="26" t="s">
        <v>22</v>
      </c>
      <c r="B92" s="68">
        <v>700</v>
      </c>
      <c r="C92" s="12">
        <v>1002410.8</v>
      </c>
      <c r="D92" s="12"/>
      <c r="E92" s="12">
        <v>239258.4</v>
      </c>
      <c r="F92" s="13"/>
      <c r="G92" s="13">
        <f t="shared" si="3"/>
        <v>23.868298306442824</v>
      </c>
    </row>
    <row r="93" spans="1:7" ht="12.75">
      <c r="A93" s="26" t="s">
        <v>134</v>
      </c>
      <c r="B93" s="68">
        <v>800</v>
      </c>
      <c r="C93" s="12">
        <v>92753.2</v>
      </c>
      <c r="D93" s="12"/>
      <c r="E93" s="12">
        <v>23627.4</v>
      </c>
      <c r="F93" s="13"/>
      <c r="G93" s="13">
        <f t="shared" si="3"/>
        <v>25.473406847418744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314568.1</v>
      </c>
      <c r="D96" s="12"/>
      <c r="E96" s="12">
        <v>38887.5</v>
      </c>
      <c r="F96" s="13"/>
      <c r="G96" s="13">
        <f>(E96/C96)*100</f>
        <v>12.362188028601757</v>
      </c>
    </row>
    <row r="97" spans="1:7" ht="12.75">
      <c r="A97" s="26" t="s">
        <v>46</v>
      </c>
      <c r="B97" s="68">
        <v>1100</v>
      </c>
      <c r="C97" s="12">
        <v>48350.8</v>
      </c>
      <c r="D97" s="12"/>
      <c r="E97" s="12">
        <v>12254.6</v>
      </c>
      <c r="F97" s="13"/>
      <c r="G97" s="13">
        <f>(E97/C97)*100</f>
        <v>25.345185601892833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2614.6</v>
      </c>
      <c r="F98" s="13"/>
      <c r="G98" s="13">
        <f>(E98/C98)*100</f>
        <v>26.14783034812437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2.3</v>
      </c>
      <c r="F99" s="13"/>
      <c r="G99" s="13">
        <f>(E99/C99)*100</f>
        <v>2.6620370370370368</v>
      </c>
    </row>
    <row r="100" spans="1:7" ht="15">
      <c r="A100" s="87" t="s">
        <v>24</v>
      </c>
      <c r="B100" s="64"/>
      <c r="C100" s="9">
        <f>SUM(C88:C99)</f>
        <v>2055104.4</v>
      </c>
      <c r="D100" s="9">
        <f>SUM(D88:D99)</f>
        <v>0</v>
      </c>
      <c r="E100" s="9">
        <f>SUM(E88:E99)</f>
        <v>450989.39999999997</v>
      </c>
      <c r="F100" s="10">
        <f>SUM(F88:F99)</f>
        <v>0</v>
      </c>
      <c r="G100" s="10">
        <f>E100/C100*100</f>
        <v>21.94484134236684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23914.699999999953</v>
      </c>
      <c r="C102" s="34">
        <f>E100-E86</f>
        <v>-45.90000000002328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13914.699999999953</v>
      </c>
      <c r="C111" s="63">
        <f>C102-C103</f>
        <v>-45.90000000002328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80">
      <selection activeCell="A80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25390625" style="36" customWidth="1"/>
    <col min="8" max="16384" width="8.875" style="22" customWidth="1"/>
  </cols>
  <sheetData>
    <row r="1" spans="1:7" ht="39" customHeight="1" thickBot="1">
      <c r="A1" s="96" t="s">
        <v>258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100597.20000000001</v>
      </c>
      <c r="F7" s="15"/>
      <c r="G7" s="15">
        <f aca="true" t="shared" si="0" ref="G7:G20">(E7/C7)*100</f>
        <v>36.223961052756664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100597.20000000001</v>
      </c>
      <c r="F8" s="13"/>
      <c r="G8" s="13">
        <f t="shared" si="0"/>
        <v>36.223961052756664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98897.5</v>
      </c>
      <c r="F9" s="13"/>
      <c r="G9" s="13">
        <f t="shared" si="0"/>
        <v>35.92719201371734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457.6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892.8</v>
      </c>
      <c r="F11" s="13"/>
      <c r="G11" s="13">
        <f t="shared" si="0"/>
        <v>40.58181818181818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349.3</v>
      </c>
      <c r="F13" s="13"/>
      <c r="G13" s="13">
        <f t="shared" si="0"/>
        <v>229.80263157894737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3576.3</v>
      </c>
      <c r="F14" s="15"/>
      <c r="G14" s="15">
        <f t="shared" si="0"/>
        <v>32.379357175192396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3576.3</v>
      </c>
      <c r="F15" s="13"/>
      <c r="G15" s="13">
        <f t="shared" si="0"/>
        <v>32.379357175192396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1745.6</v>
      </c>
      <c r="F16" s="13"/>
      <c r="G16" s="13">
        <f t="shared" si="0"/>
        <v>34.953944733680416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11.9</v>
      </c>
      <c r="F17" s="13"/>
      <c r="G17" s="13">
        <f t="shared" si="0"/>
        <v>42.5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2071.5</v>
      </c>
      <c r="F18" s="13"/>
      <c r="G18" s="13">
        <f t="shared" si="0"/>
        <v>31.15506091141525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-252.7</v>
      </c>
      <c r="F19" s="13"/>
      <c r="G19" s="13">
        <f t="shared" si="0"/>
        <v>40.36741214057508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22703.199999999997</v>
      </c>
      <c r="F20" s="15"/>
      <c r="G20" s="15">
        <f t="shared" si="0"/>
        <v>58.89286640726329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18946.6</v>
      </c>
      <c r="F21" s="15"/>
      <c r="G21" s="13">
        <f>E21/C21*100</f>
        <v>73.92352711666015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28.3</v>
      </c>
      <c r="F22" s="13"/>
      <c r="G22" s="13">
        <f>(E22/C22)*100</f>
        <v>56.60000000000001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3728.3</v>
      </c>
      <c r="F24" s="13"/>
      <c r="G24" s="13">
        <f>(E24/C24)*100</f>
        <v>28.991446345256612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3976.7999999999997</v>
      </c>
      <c r="F25" s="15"/>
      <c r="G25" s="15">
        <f>(E25/C25)*100</f>
        <v>15.38711549622751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590.5</v>
      </c>
      <c r="F26" s="13"/>
      <c r="G26" s="13">
        <f>(E26/C26)*100</f>
        <v>11.183712121212121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170.7</v>
      </c>
      <c r="F27" s="13"/>
      <c r="G27" s="13">
        <f>(E27/C27)*100</f>
        <v>10.907348242811501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3215.6</v>
      </c>
      <c r="F28" s="13"/>
      <c r="G28" s="13">
        <f>(E28/C28)*100</f>
        <v>16.92421052631579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2433.1</v>
      </c>
      <c r="F29" s="15">
        <f>F30+F32</f>
        <v>0</v>
      </c>
      <c r="G29" s="15">
        <f>G30</f>
        <v>29.671951219512195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2433.1</v>
      </c>
      <c r="F30" s="13"/>
      <c r="G30" s="13">
        <f>(E30/C30)*100</f>
        <v>29.671951219512195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133286.6</v>
      </c>
      <c r="F35" s="10"/>
      <c r="G35" s="75">
        <f>E35/C35</f>
        <v>0.3688583613072127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8230.9</v>
      </c>
      <c r="F36" s="15"/>
      <c r="G36" s="15">
        <f>(E36/C36)*100</f>
        <v>30.874751491053676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7563.6</v>
      </c>
      <c r="F37" s="13"/>
      <c r="G37" s="13">
        <f>(E37/C37)*100</f>
        <v>29.69611307420495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667.3</v>
      </c>
      <c r="F39" s="13"/>
      <c r="G39" s="13">
        <f>E39/C39*100</f>
        <v>56.122792262405376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1334.6</v>
      </c>
      <c r="F40" s="15"/>
      <c r="G40" s="15">
        <f>(E40/C40)*100</f>
        <v>73.24917672886937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1334.6</v>
      </c>
      <c r="F41" s="13"/>
      <c r="G41" s="13">
        <f>(E41/C41)*100</f>
        <v>73.24917672886937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62.199999999999996</v>
      </c>
      <c r="F42" s="15"/>
      <c r="G42" s="15">
        <f>E42/C42*100</f>
        <v>5.504424778761061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8.4</v>
      </c>
      <c r="F43" s="13"/>
      <c r="G43" s="13">
        <f>E43/C43*100</f>
        <v>52.5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53.8</v>
      </c>
      <c r="F44" s="13"/>
      <c r="G44" s="13">
        <f>E44/C44*100</f>
        <v>4.829443447037702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174.2</v>
      </c>
      <c r="F45" s="15"/>
      <c r="G45" s="15">
        <f>(E45/C45)*100</f>
        <v>28.65131578947368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21.2</v>
      </c>
      <c r="F46" s="13"/>
      <c r="G46" s="13">
        <f>E46/C46*100</f>
        <v>75.71428571428571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112.9</v>
      </c>
      <c r="F48" s="13"/>
      <c r="G48" s="13">
        <f>E48/C48*100</f>
        <v>19.465517241379313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115.39999999999999</v>
      </c>
      <c r="F49" s="15"/>
      <c r="G49" s="15">
        <f>(E49/C49)*100</f>
        <v>34.447761194029844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52.8</v>
      </c>
      <c r="F50" s="78">
        <v>51</v>
      </c>
      <c r="G50" s="13">
        <f>(E50/C50)*100</f>
        <v>30.17142857142857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6.2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9.5</v>
      </c>
      <c r="F52" s="79">
        <v>71</v>
      </c>
      <c r="G52" s="13">
        <f>(E52/C52)*100</f>
        <v>73.07692307692307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2.8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7.5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3.4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5.4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17.5</v>
      </c>
      <c r="F68" s="79">
        <v>87.6</v>
      </c>
      <c r="G68" s="13">
        <f t="shared" si="1"/>
        <v>26.923076923076923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20</v>
      </c>
      <c r="F69" s="79">
        <v>221.8</v>
      </c>
      <c r="G69" s="13">
        <f t="shared" si="1"/>
        <v>36.36363636363637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35</v>
      </c>
      <c r="F70" s="12">
        <v>3536.16</v>
      </c>
      <c r="G70" s="13">
        <f>E70/C70*100</f>
        <v>127.27272727272727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7.6</v>
      </c>
      <c r="F71" s="79">
        <v>68.4</v>
      </c>
      <c r="G71" s="13">
        <f t="shared" si="1"/>
        <v>9.806451612903224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246.4</v>
      </c>
      <c r="F72" s="15"/>
      <c r="G72" s="15">
        <f>E72/C72*100</f>
        <v>35.149786019971465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10163.7</v>
      </c>
      <c r="F74" s="9">
        <f>F36+F40+F42+F45+F49+F72</f>
        <v>0</v>
      </c>
      <c r="G74" s="75">
        <f>E74/C74</f>
        <v>0.3251863701807711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143450.30000000002</v>
      </c>
      <c r="F75" s="10"/>
      <c r="G75" s="10">
        <f t="shared" si="1"/>
        <v>36.51967348501589</v>
      </c>
    </row>
    <row r="76" spans="1:7" ht="21" customHeight="1">
      <c r="A76" s="87" t="s">
        <v>32</v>
      </c>
      <c r="B76" s="64" t="s">
        <v>202</v>
      </c>
      <c r="C76" s="9">
        <f>C77+C84+C85</f>
        <v>1648416.9</v>
      </c>
      <c r="D76" s="9">
        <f>D77+D84+D85</f>
        <v>0</v>
      </c>
      <c r="E76" s="9">
        <f>E77+E84+E85</f>
        <v>474069.8000000001</v>
      </c>
      <c r="F76" s="10"/>
      <c r="G76" s="10">
        <f t="shared" si="1"/>
        <v>28.759096075756084</v>
      </c>
    </row>
    <row r="77" spans="1:7" ht="24.75" customHeight="1">
      <c r="A77" s="31" t="s">
        <v>79</v>
      </c>
      <c r="B77" s="64" t="s">
        <v>203</v>
      </c>
      <c r="C77" s="14">
        <f>C78+C81+C82+C83</f>
        <v>1637557.5</v>
      </c>
      <c r="D77" s="14">
        <f>D78+D81+D82+D83</f>
        <v>0</v>
      </c>
      <c r="E77" s="14">
        <f>E78+E81+E82+E83</f>
        <v>470332.00000000006</v>
      </c>
      <c r="F77" s="15"/>
      <c r="G77" s="15">
        <f t="shared" si="1"/>
        <v>28.721556342296378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v>136200</v>
      </c>
      <c r="F78" s="90">
        <f>F79</f>
        <v>0</v>
      </c>
      <c r="G78" s="90">
        <f>G79</f>
        <v>37.87910391723332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136200</v>
      </c>
      <c r="F79" s="13"/>
      <c r="G79" s="13">
        <f aca="true" t="shared" si="2" ref="G79:G84">E79/C79*100</f>
        <v>37.87910391723332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151078.7</v>
      </c>
      <c r="D81" s="12"/>
      <c r="E81" s="12">
        <v>13712.4</v>
      </c>
      <c r="F81" s="13"/>
      <c r="G81" s="13">
        <f t="shared" si="2"/>
        <v>9.076329092055992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311651.9</v>
      </c>
      <c r="F82" s="13"/>
      <c r="G82" s="13">
        <f t="shared" si="2"/>
        <v>31.41271591889773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8767.7</v>
      </c>
      <c r="F83" s="13"/>
      <c r="G83" s="13">
        <f t="shared" si="2"/>
        <v>6.5045373074092545</v>
      </c>
    </row>
    <row r="84" spans="1:7" ht="12.75">
      <c r="A84" s="26" t="s">
        <v>87</v>
      </c>
      <c r="B84" s="65" t="s">
        <v>210</v>
      </c>
      <c r="C84" s="12">
        <v>10859.4</v>
      </c>
      <c r="D84" s="12"/>
      <c r="E84" s="12">
        <v>3806.4</v>
      </c>
      <c r="F84" s="13"/>
      <c r="G84" s="13">
        <f t="shared" si="2"/>
        <v>35.051660312724465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-68.6</v>
      </c>
      <c r="F85" s="13"/>
      <c r="G85" s="13"/>
    </row>
    <row r="86" spans="1:7" ht="15">
      <c r="A86" s="87" t="s">
        <v>20</v>
      </c>
      <c r="B86" s="64"/>
      <c r="C86" s="9">
        <f>C75+C76</f>
        <v>2041219.7</v>
      </c>
      <c r="D86" s="9"/>
      <c r="E86" s="9">
        <f>E75+E76</f>
        <v>617520.1000000001</v>
      </c>
      <c r="F86" s="10"/>
      <c r="G86" s="10">
        <f>E86/C86*100</f>
        <v>30.252505401549872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91849.3</v>
      </c>
      <c r="D88" s="12"/>
      <c r="E88" s="12">
        <v>29060.5</v>
      </c>
      <c r="F88" s="13"/>
      <c r="G88" s="13">
        <f aca="true" t="shared" si="3" ref="G88:G93">(E88/C88)*100</f>
        <v>31.63932659258154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3548</v>
      </c>
      <c r="F89" s="13"/>
      <c r="G89" s="13">
        <f t="shared" si="3"/>
        <v>30.895158481365375</v>
      </c>
    </row>
    <row r="90" spans="1:7" ht="12.75">
      <c r="A90" s="26" t="s">
        <v>31</v>
      </c>
      <c r="B90" s="68">
        <v>400</v>
      </c>
      <c r="C90" s="12">
        <v>153709.8</v>
      </c>
      <c r="D90" s="12"/>
      <c r="E90" s="12">
        <v>30321</v>
      </c>
      <c r="F90" s="13"/>
      <c r="G90" s="13">
        <f t="shared" si="3"/>
        <v>19.726133271918904</v>
      </c>
    </row>
    <row r="91" spans="1:7" ht="12.75">
      <c r="A91" s="26" t="s">
        <v>39</v>
      </c>
      <c r="B91" s="68">
        <v>500</v>
      </c>
      <c r="C91" s="12">
        <v>339870.7</v>
      </c>
      <c r="D91" s="12"/>
      <c r="E91" s="12">
        <v>112602.5</v>
      </c>
      <c r="F91" s="13"/>
      <c r="G91" s="13">
        <f t="shared" si="3"/>
        <v>33.130981870458385</v>
      </c>
    </row>
    <row r="92" spans="1:7" ht="12.75">
      <c r="A92" s="26" t="s">
        <v>22</v>
      </c>
      <c r="B92" s="68">
        <v>700</v>
      </c>
      <c r="C92" s="12">
        <v>1002471.8</v>
      </c>
      <c r="D92" s="12"/>
      <c r="E92" s="12">
        <v>326995.7</v>
      </c>
      <c r="F92" s="13"/>
      <c r="G92" s="13">
        <f t="shared" si="3"/>
        <v>32.61894249793361</v>
      </c>
    </row>
    <row r="93" spans="1:7" ht="12.75">
      <c r="A93" s="26" t="s">
        <v>134</v>
      </c>
      <c r="B93" s="68">
        <v>800</v>
      </c>
      <c r="C93" s="12">
        <v>92744.2</v>
      </c>
      <c r="D93" s="12"/>
      <c r="E93" s="12">
        <v>32828.1</v>
      </c>
      <c r="F93" s="13"/>
      <c r="G93" s="13">
        <f t="shared" si="3"/>
        <v>35.3963913646352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314568.1</v>
      </c>
      <c r="D96" s="12"/>
      <c r="E96" s="12">
        <v>56190.8</v>
      </c>
      <c r="F96" s="13"/>
      <c r="G96" s="13">
        <f>(E96/C96)*100</f>
        <v>17.862841146320942</v>
      </c>
    </row>
    <row r="97" spans="1:7" ht="12.75">
      <c r="A97" s="26" t="s">
        <v>46</v>
      </c>
      <c r="B97" s="68">
        <v>1100</v>
      </c>
      <c r="C97" s="12">
        <v>48350.8</v>
      </c>
      <c r="D97" s="12"/>
      <c r="E97" s="12">
        <v>16359.7</v>
      </c>
      <c r="F97" s="13"/>
      <c r="G97" s="13">
        <f>(E97/C97)*100</f>
        <v>33.83542774886868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3597.2</v>
      </c>
      <c r="F98" s="13"/>
      <c r="G98" s="13">
        <f>(E98/C98)*100</f>
        <v>35.97451821627514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3.5</v>
      </c>
      <c r="F99" s="13"/>
      <c r="G99" s="13">
        <f>(E99/C99)*100</f>
        <v>4.050925925925926</v>
      </c>
    </row>
    <row r="100" spans="1:7" ht="15">
      <c r="A100" s="87" t="s">
        <v>24</v>
      </c>
      <c r="B100" s="64"/>
      <c r="C100" s="9">
        <f>SUM(C88:C99)</f>
        <v>2065134.4</v>
      </c>
      <c r="D100" s="9">
        <f>SUM(D88:D99)</f>
        <v>0</v>
      </c>
      <c r="E100" s="9">
        <f>SUM(E88:E99)</f>
        <v>611507</v>
      </c>
      <c r="F100" s="10">
        <f>SUM(F88:F99)</f>
        <v>0</v>
      </c>
      <c r="G100" s="10">
        <f>E100/C100*100</f>
        <v>29.611002557509092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23914.699999999953</v>
      </c>
      <c r="C102" s="34">
        <f>E100-E86</f>
        <v>-6013.100000000093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13914.699999999953</v>
      </c>
      <c r="C111" s="63">
        <f>C102-C103</f>
        <v>-6013.100000000093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5">
      <selection activeCell="C88" sqref="C88:E99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25390625" style="36" customWidth="1"/>
    <col min="8" max="16384" width="8.875" style="22" customWidth="1"/>
  </cols>
  <sheetData>
    <row r="1" spans="1:7" ht="39" customHeight="1" thickBot="1">
      <c r="A1" s="96" t="s">
        <v>259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122133.1</v>
      </c>
      <c r="F7" s="15"/>
      <c r="G7" s="15">
        <f aca="true" t="shared" si="0" ref="G7:G20">(E7/C7)*100</f>
        <v>43.97880515215567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122133.1</v>
      </c>
      <c r="F8" s="13"/>
      <c r="G8" s="13">
        <f t="shared" si="0"/>
        <v>43.97880515215567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120166.6</v>
      </c>
      <c r="F9" s="13"/>
      <c r="G9" s="13">
        <f t="shared" si="0"/>
        <v>43.65376790955855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534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1083.2</v>
      </c>
      <c r="F11" s="13"/>
      <c r="G11" s="13">
        <f t="shared" si="0"/>
        <v>49.23636363636364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349.3</v>
      </c>
      <c r="F13" s="13"/>
      <c r="G13" s="13">
        <f t="shared" si="0"/>
        <v>229.80263157894737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4934.9</v>
      </c>
      <c r="F14" s="15"/>
      <c r="G14" s="15">
        <f t="shared" si="0"/>
        <v>44.67994567677682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4934.9</v>
      </c>
      <c r="F15" s="13"/>
      <c r="G15" s="13">
        <f t="shared" si="0"/>
        <v>44.67994567677682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2416.3</v>
      </c>
      <c r="F16" s="13"/>
      <c r="G16" s="13">
        <f t="shared" si="0"/>
        <v>48.384060873047666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14.9</v>
      </c>
      <c r="F17" s="13"/>
      <c r="G17" s="13">
        <f t="shared" si="0"/>
        <v>53.214285714285715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2800.2</v>
      </c>
      <c r="F18" s="13"/>
      <c r="G18" s="13">
        <f t="shared" si="0"/>
        <v>42.11460369980448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-296.5</v>
      </c>
      <c r="F19" s="13"/>
      <c r="G19" s="13">
        <f t="shared" si="0"/>
        <v>47.364217252396166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27335.5</v>
      </c>
      <c r="F20" s="15"/>
      <c r="G20" s="15">
        <f t="shared" si="0"/>
        <v>70.90920881971465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23492.4</v>
      </c>
      <c r="F21" s="15"/>
      <c r="G21" s="13">
        <f>E21/C21*100</f>
        <v>91.65977370269216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47</v>
      </c>
      <c r="F22" s="13"/>
      <c r="G22" s="13">
        <f>(E22/C22)*100</f>
        <v>94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3796.1</v>
      </c>
      <c r="F24" s="13"/>
      <c r="G24" s="13">
        <f>(E24/C24)*100</f>
        <v>29.518662519440124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6863.1</v>
      </c>
      <c r="F25" s="15"/>
      <c r="G25" s="15">
        <f>(E25/C25)*100</f>
        <v>26.554846198491006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642.8</v>
      </c>
      <c r="F26" s="13"/>
      <c r="G26" s="13">
        <f>(E26/C26)*100</f>
        <v>12.174242424242424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197.2</v>
      </c>
      <c r="F27" s="13"/>
      <c r="G27" s="13">
        <f>(E27/C27)*100</f>
        <v>12.60063897763578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6023.1</v>
      </c>
      <c r="F28" s="13"/>
      <c r="G28" s="13">
        <f>(E28/C28)*100</f>
        <v>31.700526315789475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2969</v>
      </c>
      <c r="F29" s="15">
        <f>F30+F32</f>
        <v>0</v>
      </c>
      <c r="G29" s="15">
        <f>G30</f>
        <v>36.20731707317073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2969</v>
      </c>
      <c r="F30" s="13"/>
      <c r="G30" s="13">
        <f>(E30/C30)*100</f>
        <v>36.20731707317073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164235.6</v>
      </c>
      <c r="F35" s="10"/>
      <c r="G35" s="75">
        <f>E35/C35</f>
        <v>0.45450686178735794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10241.2</v>
      </c>
      <c r="F36" s="15"/>
      <c r="G36" s="15">
        <f>(E36/C36)*100</f>
        <v>38.41554446903485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9403.2</v>
      </c>
      <c r="F37" s="13"/>
      <c r="G37" s="13">
        <f>(E37/C37)*100</f>
        <v>36.91872791519435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838</v>
      </c>
      <c r="F39" s="13"/>
      <c r="G39" s="13">
        <f>E39/C39*100</f>
        <v>70.47939444911691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1334.6</v>
      </c>
      <c r="F40" s="15"/>
      <c r="G40" s="15">
        <f>(E40/C40)*100</f>
        <v>73.24917672886937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1334.6</v>
      </c>
      <c r="F41" s="13"/>
      <c r="G41" s="13">
        <f>(E41/C41)*100</f>
        <v>73.24917672886937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101</v>
      </c>
      <c r="F42" s="15"/>
      <c r="G42" s="15">
        <f>E42/C42*100</f>
        <v>8.938053097345133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9.5</v>
      </c>
      <c r="F43" s="13"/>
      <c r="G43" s="13">
        <f>E43/C43*100</f>
        <v>59.375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91.5</v>
      </c>
      <c r="F44" s="13"/>
      <c r="G44" s="13">
        <f>E44/C44*100</f>
        <v>8.213644524236983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248.8</v>
      </c>
      <c r="F45" s="15"/>
      <c r="G45" s="15">
        <f>(E45/C45)*100</f>
        <v>40.921052631578945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24.8</v>
      </c>
      <c r="F46" s="13"/>
      <c r="G46" s="13">
        <f>E46/C46*100</f>
        <v>88.57142857142858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183.9</v>
      </c>
      <c r="F48" s="13"/>
      <c r="G48" s="13">
        <f>E48/C48*100</f>
        <v>31.70689655172414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143.1</v>
      </c>
      <c r="F49" s="15"/>
      <c r="G49" s="15">
        <f>(E49/C49)*100</f>
        <v>42.71641791044776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77.2</v>
      </c>
      <c r="F50" s="78">
        <v>51</v>
      </c>
      <c r="G50" s="13">
        <f>(E50/C50)*100</f>
        <v>44.114285714285714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7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10.1</v>
      </c>
      <c r="F52" s="79">
        <v>71</v>
      </c>
      <c r="G52" s="13">
        <f>(E52/C52)*100</f>
        <v>77.6923076923077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3.3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9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4.4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0.2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5.4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37.3</v>
      </c>
      <c r="F68" s="79">
        <v>87.6</v>
      </c>
      <c r="G68" s="13">
        <f t="shared" si="1"/>
        <v>57.38461538461538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23</v>
      </c>
      <c r="F69" s="79">
        <v>221.8</v>
      </c>
      <c r="G69" s="13">
        <f t="shared" si="1"/>
        <v>41.81818181818181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35.1</v>
      </c>
      <c r="F70" s="12">
        <v>3536.16</v>
      </c>
      <c r="G70" s="13">
        <f>E70/C70*100</f>
        <v>127.63636363636364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7.8</v>
      </c>
      <c r="F71" s="79">
        <v>68.4</v>
      </c>
      <c r="G71" s="13">
        <f t="shared" si="1"/>
        <v>10.064516129032258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314.8</v>
      </c>
      <c r="F72" s="15"/>
      <c r="G72" s="15">
        <f>E72/C72*100</f>
        <v>44.907275320970044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12383.5</v>
      </c>
      <c r="F74" s="9">
        <f>F36+F40+F42+F45+F49+F72</f>
        <v>0</v>
      </c>
      <c r="G74" s="75">
        <f>E74/C74</f>
        <v>0.39620860662294033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176619.1</v>
      </c>
      <c r="F75" s="10"/>
      <c r="G75" s="10">
        <f t="shared" si="1"/>
        <v>44.963808811953484</v>
      </c>
    </row>
    <row r="76" spans="1:7" ht="21" customHeight="1">
      <c r="A76" s="87" t="s">
        <v>32</v>
      </c>
      <c r="B76" s="64" t="s">
        <v>202</v>
      </c>
      <c r="C76" s="9">
        <f>C77+C84+C85</f>
        <v>1804680.2999999998</v>
      </c>
      <c r="D76" s="9">
        <f>D77+D84+D85</f>
        <v>0</v>
      </c>
      <c r="E76" s="9">
        <f>E77+E84+E85</f>
        <v>631828.6</v>
      </c>
      <c r="F76" s="10"/>
      <c r="G76" s="10">
        <f t="shared" si="1"/>
        <v>35.01055560921233</v>
      </c>
    </row>
    <row r="77" spans="1:7" ht="24.75" customHeight="1">
      <c r="A77" s="31" t="s">
        <v>79</v>
      </c>
      <c r="B77" s="64" t="s">
        <v>203</v>
      </c>
      <c r="C77" s="14">
        <f>C78+C81+C82+C83</f>
        <v>1793810.9</v>
      </c>
      <c r="D77" s="14">
        <f>D78+D81+D82+D83</f>
        <v>0</v>
      </c>
      <c r="E77" s="14">
        <f>E78+E81+E82+E83</f>
        <v>628044.8</v>
      </c>
      <c r="F77" s="15"/>
      <c r="G77" s="15">
        <f t="shared" si="1"/>
        <v>35.011761830636665</v>
      </c>
    </row>
    <row r="78" spans="1:7" ht="24.75" customHeight="1">
      <c r="A78" s="26" t="s">
        <v>80</v>
      </c>
      <c r="B78" s="65" t="s">
        <v>204</v>
      </c>
      <c r="C78" s="14">
        <f>C79+C80</f>
        <v>451565</v>
      </c>
      <c r="D78" s="14">
        <f>D79+D80</f>
        <v>0</v>
      </c>
      <c r="E78" s="14">
        <f>E79+E80</f>
        <v>182300</v>
      </c>
      <c r="F78" s="90">
        <f>F79</f>
        <v>0</v>
      </c>
      <c r="G78" s="90">
        <f>G79</f>
        <v>47.501842504136945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170800</v>
      </c>
      <c r="F79" s="13"/>
      <c r="G79" s="13">
        <f aca="true" t="shared" si="2" ref="G79:G84">E79/C79*100</f>
        <v>47.501842504136945</v>
      </c>
    </row>
    <row r="80" spans="1:7" ht="0" customHeight="1" hidden="1">
      <c r="A80" s="26" t="s">
        <v>141</v>
      </c>
      <c r="B80" s="65" t="s">
        <v>206</v>
      </c>
      <c r="C80" s="91">
        <v>92000</v>
      </c>
      <c r="D80" s="91"/>
      <c r="E80" s="91">
        <v>11500</v>
      </c>
      <c r="F80" s="61"/>
      <c r="G80" s="13">
        <f t="shared" si="2"/>
        <v>12.5</v>
      </c>
    </row>
    <row r="81" spans="1:7" ht="28.5" customHeight="1">
      <c r="A81" s="26" t="s">
        <v>53</v>
      </c>
      <c r="B81" s="65" t="s">
        <v>207</v>
      </c>
      <c r="C81" s="12">
        <v>155476.9</v>
      </c>
      <c r="D81" s="12"/>
      <c r="E81" s="12">
        <v>20524.2</v>
      </c>
      <c r="F81" s="13"/>
      <c r="G81" s="13">
        <f t="shared" si="2"/>
        <v>13.200803463408391</v>
      </c>
    </row>
    <row r="82" spans="1:7" ht="21.75" customHeight="1">
      <c r="A82" s="26" t="s">
        <v>81</v>
      </c>
      <c r="B82" s="65" t="s">
        <v>208</v>
      </c>
      <c r="C82" s="12">
        <v>1051975.4</v>
      </c>
      <c r="D82" s="12"/>
      <c r="E82" s="12">
        <v>404398.4</v>
      </c>
      <c r="F82" s="13"/>
      <c r="G82" s="13">
        <f t="shared" si="2"/>
        <v>38.44181147201732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20822.2</v>
      </c>
      <c r="F83" s="13"/>
      <c r="G83" s="13">
        <f t="shared" si="2"/>
        <v>15.447469316050613</v>
      </c>
    </row>
    <row r="84" spans="1:7" ht="12.75">
      <c r="A84" s="26" t="s">
        <v>87</v>
      </c>
      <c r="B84" s="65" t="s">
        <v>210</v>
      </c>
      <c r="C84" s="12">
        <v>10869.4</v>
      </c>
      <c r="D84" s="12"/>
      <c r="E84" s="12">
        <v>3889.1</v>
      </c>
      <c r="F84" s="13"/>
      <c r="G84" s="13">
        <f t="shared" si="2"/>
        <v>35.78026386001068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-105.3</v>
      </c>
      <c r="F85" s="13"/>
      <c r="G85" s="13"/>
    </row>
    <row r="86" spans="1:7" ht="15">
      <c r="A86" s="87" t="s">
        <v>20</v>
      </c>
      <c r="B86" s="64"/>
      <c r="C86" s="9">
        <f>C75+C76</f>
        <v>2197483.0999999996</v>
      </c>
      <c r="D86" s="9"/>
      <c r="E86" s="9">
        <f>E75+E76</f>
        <v>808447.7</v>
      </c>
      <c r="F86" s="10"/>
      <c r="G86" s="10">
        <f>E86/C86*100</f>
        <v>36.78971182986573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100095.4</v>
      </c>
      <c r="D88" s="12"/>
      <c r="E88" s="12">
        <v>36953.8</v>
      </c>
      <c r="F88" s="13"/>
      <c r="G88" s="13">
        <f aca="true" t="shared" si="3" ref="G88:G93">(E88/C88)*100</f>
        <v>36.91857967499006</v>
      </c>
    </row>
    <row r="89" spans="1:7" ht="24">
      <c r="A89" s="26" t="s">
        <v>30</v>
      </c>
      <c r="B89" s="68">
        <v>300</v>
      </c>
      <c r="C89" s="12">
        <v>12637.5</v>
      </c>
      <c r="D89" s="12"/>
      <c r="E89" s="12">
        <v>4776.7</v>
      </c>
      <c r="F89" s="13"/>
      <c r="G89" s="13">
        <f t="shared" si="3"/>
        <v>37.79782393669634</v>
      </c>
    </row>
    <row r="90" spans="1:7" ht="12.75">
      <c r="A90" s="26" t="s">
        <v>31</v>
      </c>
      <c r="B90" s="68">
        <v>400</v>
      </c>
      <c r="C90" s="12">
        <v>164965.9</v>
      </c>
      <c r="D90" s="12"/>
      <c r="E90" s="12">
        <v>36924.3</v>
      </c>
      <c r="F90" s="13"/>
      <c r="G90" s="13">
        <f t="shared" si="3"/>
        <v>22.38298945418417</v>
      </c>
    </row>
    <row r="91" spans="1:7" ht="12.75">
      <c r="A91" s="26" t="s">
        <v>39</v>
      </c>
      <c r="B91" s="68">
        <v>500</v>
      </c>
      <c r="C91" s="12">
        <v>360463.1</v>
      </c>
      <c r="D91" s="12"/>
      <c r="E91" s="12">
        <v>138096.9</v>
      </c>
      <c r="F91" s="13"/>
      <c r="G91" s="13">
        <f t="shared" si="3"/>
        <v>38.31096719747458</v>
      </c>
    </row>
    <row r="92" spans="1:7" ht="12.75">
      <c r="A92" s="26" t="s">
        <v>22</v>
      </c>
      <c r="B92" s="68">
        <v>700</v>
      </c>
      <c r="C92" s="12">
        <v>1040845.9</v>
      </c>
      <c r="D92" s="12"/>
      <c r="E92" s="12">
        <v>434197.7</v>
      </c>
      <c r="F92" s="13"/>
      <c r="G92" s="13">
        <f t="shared" si="3"/>
        <v>41.715848618897375</v>
      </c>
    </row>
    <row r="93" spans="1:7" ht="12.75">
      <c r="A93" s="26" t="s">
        <v>134</v>
      </c>
      <c r="B93" s="68">
        <v>800</v>
      </c>
      <c r="C93" s="12">
        <v>102512.5</v>
      </c>
      <c r="D93" s="12"/>
      <c r="E93" s="12">
        <v>41851.1</v>
      </c>
      <c r="F93" s="13"/>
      <c r="G93" s="13">
        <f t="shared" si="3"/>
        <v>40.825362760638946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374137.2</v>
      </c>
      <c r="D96" s="12"/>
      <c r="E96" s="12">
        <v>82150.5</v>
      </c>
      <c r="F96" s="13"/>
      <c r="G96" s="13">
        <f>(E96/C96)*100</f>
        <v>21.957319400476617</v>
      </c>
    </row>
    <row r="97" spans="1:7" ht="12.75">
      <c r="A97" s="26" t="s">
        <v>46</v>
      </c>
      <c r="B97" s="68">
        <v>1100</v>
      </c>
      <c r="C97" s="12">
        <v>54860.3</v>
      </c>
      <c r="D97" s="12"/>
      <c r="E97" s="12">
        <v>21543.2</v>
      </c>
      <c r="F97" s="13"/>
      <c r="G97" s="13">
        <f>(E97/C97)*100</f>
        <v>39.26919830915981</v>
      </c>
    </row>
    <row r="98" spans="1:7" ht="12.75">
      <c r="A98" s="26" t="s">
        <v>47</v>
      </c>
      <c r="B98" s="68">
        <v>1200</v>
      </c>
      <c r="C98" s="12">
        <v>10793.6</v>
      </c>
      <c r="D98" s="12"/>
      <c r="E98" s="12">
        <v>4455.6</v>
      </c>
      <c r="F98" s="13"/>
      <c r="G98" s="13">
        <f>(E98/C98)*100</f>
        <v>41.28001778831901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4.6</v>
      </c>
      <c r="F99" s="13"/>
      <c r="G99" s="13">
        <f>(E99/C99)*100</f>
        <v>5.3240740740740735</v>
      </c>
    </row>
    <row r="100" spans="1:7" ht="15">
      <c r="A100" s="87" t="s">
        <v>24</v>
      </c>
      <c r="B100" s="64"/>
      <c r="C100" s="9">
        <f>SUM(C88:C99)</f>
        <v>2221397.8</v>
      </c>
      <c r="D100" s="9">
        <f>SUM(D88:D99)</f>
        <v>0</v>
      </c>
      <c r="E100" s="9">
        <f>SUM(E88:E99)</f>
        <v>800954.3999999999</v>
      </c>
      <c r="F100" s="10">
        <f>SUM(F88:F99)</f>
        <v>0</v>
      </c>
      <c r="G100" s="10">
        <f>E100/C100*100</f>
        <v>36.05632453583955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23914.700000000186</v>
      </c>
      <c r="C102" s="34">
        <f>E100-E86</f>
        <v>-7493.300000000047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13914.700000000186</v>
      </c>
      <c r="C111" s="63">
        <f>C102-C103</f>
        <v>-7493.300000000047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3">
      <selection activeCell="H75" sqref="H75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92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91</v>
      </c>
      <c r="C2" s="1"/>
      <c r="D2" s="100" t="s">
        <v>93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41315.3</v>
      </c>
      <c r="E7" s="10"/>
      <c r="F7" s="11">
        <f aca="true" t="shared" si="0" ref="F7:F16">(D7/B7)*100</f>
        <v>19.611196551986026</v>
      </c>
    </row>
    <row r="8" spans="1:6" ht="60" customHeight="1">
      <c r="A8" s="26" t="s">
        <v>50</v>
      </c>
      <c r="B8" s="12">
        <v>209392</v>
      </c>
      <c r="C8" s="12"/>
      <c r="D8" s="12">
        <v>41174.4</v>
      </c>
      <c r="E8" s="13"/>
      <c r="F8" s="13">
        <f t="shared" si="0"/>
        <v>19.663788492397035</v>
      </c>
    </row>
    <row r="9" spans="1:6" ht="93" customHeight="1">
      <c r="A9" s="26" t="s">
        <v>40</v>
      </c>
      <c r="B9" s="12">
        <v>106</v>
      </c>
      <c r="C9" s="12"/>
      <c r="D9" s="12">
        <v>6.3</v>
      </c>
      <c r="E9" s="13"/>
      <c r="F9" s="13">
        <f t="shared" si="0"/>
        <v>5.943396226415095</v>
      </c>
    </row>
    <row r="10" spans="1:6" ht="36.75" customHeight="1">
      <c r="A10" s="26" t="s">
        <v>41</v>
      </c>
      <c r="B10" s="12">
        <v>1074</v>
      </c>
      <c r="C10" s="12"/>
      <c r="D10" s="12">
        <v>133.5</v>
      </c>
      <c r="E10" s="13"/>
      <c r="F10" s="13">
        <f t="shared" si="0"/>
        <v>12.430167597765362</v>
      </c>
    </row>
    <row r="11" spans="1:6" ht="72">
      <c r="A11" s="26" t="s">
        <v>58</v>
      </c>
      <c r="B11" s="12">
        <v>100</v>
      </c>
      <c r="C11" s="12"/>
      <c r="D11" s="12">
        <v>1.1</v>
      </c>
      <c r="E11" s="13"/>
      <c r="F11" s="13">
        <f t="shared" si="0"/>
        <v>1.1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1526.4</v>
      </c>
      <c r="E12" s="15"/>
      <c r="F12" s="15">
        <f t="shared" si="0"/>
        <v>18.374864572047674</v>
      </c>
    </row>
    <row r="13" spans="1:6" ht="60">
      <c r="A13" s="26" t="s">
        <v>2</v>
      </c>
      <c r="B13" s="12">
        <v>2953</v>
      </c>
      <c r="C13" s="12"/>
      <c r="D13" s="12">
        <v>676.1</v>
      </c>
      <c r="E13" s="13"/>
      <c r="F13" s="13">
        <f t="shared" si="0"/>
        <v>22.89536065018625</v>
      </c>
    </row>
    <row r="14" spans="1:6" ht="74.25" customHeight="1">
      <c r="A14" s="26" t="s">
        <v>3</v>
      </c>
      <c r="B14" s="12">
        <v>21</v>
      </c>
      <c r="C14" s="12"/>
      <c r="D14" s="12">
        <v>4.6</v>
      </c>
      <c r="E14" s="13"/>
      <c r="F14" s="13">
        <f t="shared" si="0"/>
        <v>21.9047619047619</v>
      </c>
    </row>
    <row r="15" spans="1:6" ht="60">
      <c r="A15" s="26" t="s">
        <v>57</v>
      </c>
      <c r="B15" s="12">
        <v>5882</v>
      </c>
      <c r="C15" s="12"/>
      <c r="D15" s="12">
        <v>993</v>
      </c>
      <c r="E15" s="13"/>
      <c r="F15" s="13">
        <f t="shared" si="0"/>
        <v>16.882012920775246</v>
      </c>
    </row>
    <row r="16" spans="1:6" ht="60">
      <c r="A16" s="26" t="s">
        <v>4</v>
      </c>
      <c r="B16" s="12">
        <v>-549</v>
      </c>
      <c r="C16" s="12"/>
      <c r="D16" s="12">
        <v>-147.3</v>
      </c>
      <c r="E16" s="13"/>
      <c r="F16" s="13">
        <f t="shared" si="0"/>
        <v>26.830601092896178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5911.800000000001</v>
      </c>
      <c r="E17" s="10"/>
      <c r="F17" s="11">
        <f>(D17/B17)*100</f>
        <v>16.82691486636496</v>
      </c>
    </row>
    <row r="18" spans="1:6" ht="24">
      <c r="A18" s="26" t="s">
        <v>88</v>
      </c>
      <c r="B18" s="12">
        <v>10972</v>
      </c>
      <c r="C18" s="12"/>
      <c r="D18" s="12">
        <v>1467.9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4418.3</v>
      </c>
      <c r="E19" s="13"/>
      <c r="F19" s="13">
        <f>(D19/B19)*100</f>
        <v>18.42493744787323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25.6</v>
      </c>
      <c r="E21" s="13"/>
      <c r="F21" s="13">
        <f>(D21/B21)*100</f>
        <v>16.95364238410596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4843.1</v>
      </c>
      <c r="E22" s="10"/>
      <c r="F22" s="10">
        <f>(D22/B22)*100</f>
        <v>17.092891931954544</v>
      </c>
    </row>
    <row r="23" spans="1:6" ht="15" customHeight="1">
      <c r="A23" s="26" t="s">
        <v>61</v>
      </c>
      <c r="B23" s="12">
        <v>3325</v>
      </c>
      <c r="C23" s="12"/>
      <c r="D23" s="12">
        <v>675</v>
      </c>
      <c r="E23" s="13"/>
      <c r="F23" s="13">
        <f>(D23/B23)*100</f>
        <v>20.30075187969925</v>
      </c>
    </row>
    <row r="24" spans="1:6" ht="12.75">
      <c r="A24" s="26" t="s">
        <v>5</v>
      </c>
      <c r="B24" s="12">
        <v>1428</v>
      </c>
      <c r="C24" s="12"/>
      <c r="D24" s="12">
        <v>155.6</v>
      </c>
      <c r="E24" s="13"/>
      <c r="F24" s="13">
        <f>(D24/B24)*100</f>
        <v>10.896358543417367</v>
      </c>
    </row>
    <row r="25" spans="1:6" ht="13.5" customHeight="1">
      <c r="A25" s="27" t="s">
        <v>18</v>
      </c>
      <c r="B25" s="12">
        <v>23581</v>
      </c>
      <c r="C25" s="12"/>
      <c r="D25" s="12">
        <v>4012.5</v>
      </c>
      <c r="E25" s="13"/>
      <c r="F25" s="13">
        <f>(D25/B25)*100</f>
        <v>17.015817819430897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1424</v>
      </c>
      <c r="E26" s="10">
        <f>E27+E29</f>
        <v>0</v>
      </c>
      <c r="F26" s="10">
        <f>F27</f>
        <v>14.388083735909824</v>
      </c>
    </row>
    <row r="27" spans="1:6" ht="27" customHeight="1">
      <c r="A27" s="28" t="s">
        <v>62</v>
      </c>
      <c r="B27" s="12">
        <v>6210</v>
      </c>
      <c r="C27" s="12"/>
      <c r="D27" s="12">
        <v>893.5</v>
      </c>
      <c r="E27" s="13"/>
      <c r="F27" s="13">
        <f>(D27/B27)*100</f>
        <v>14.388083735909824</v>
      </c>
    </row>
    <row r="28" spans="1:6" ht="53.25" customHeight="1" hidden="1">
      <c r="A28" s="28" t="s">
        <v>63</v>
      </c>
      <c r="B28" s="12">
        <v>6</v>
      </c>
      <c r="C28" s="12"/>
      <c r="D28" s="12">
        <v>0.2</v>
      </c>
      <c r="E28" s="13"/>
      <c r="F28" s="13">
        <f>(D28/B28)*100</f>
        <v>3.3333333333333335</v>
      </c>
    </row>
    <row r="29" spans="1:6" ht="47.25" customHeight="1">
      <c r="A29" s="28" t="s">
        <v>85</v>
      </c>
      <c r="B29" s="12">
        <v>3874</v>
      </c>
      <c r="C29" s="12"/>
      <c r="D29" s="12">
        <v>530.3</v>
      </c>
      <c r="E29" s="13"/>
      <c r="F29" s="13">
        <f>(D29/B29)*100</f>
        <v>13.68869385647909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3976.5</v>
      </c>
      <c r="E32" s="10"/>
      <c r="F32" s="10">
        <f>(D32/B32)*100</f>
        <v>16.066666666666666</v>
      </c>
    </row>
    <row r="33" spans="1:6" ht="69.75" customHeight="1">
      <c r="A33" s="26" t="s">
        <v>43</v>
      </c>
      <c r="B33" s="12">
        <v>23815</v>
      </c>
      <c r="C33" s="12"/>
      <c r="D33" s="12">
        <v>3729.5</v>
      </c>
      <c r="E33" s="13"/>
      <c r="F33" s="13">
        <f>(D33/B33)*100</f>
        <v>15.66029813142977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247</v>
      </c>
      <c r="E35" s="13"/>
      <c r="F35" s="13">
        <f>D35/B35*100</f>
        <v>26.417112299465238</v>
      </c>
    </row>
    <row r="36" spans="1:6" ht="15">
      <c r="A36" s="25" t="s">
        <v>28</v>
      </c>
      <c r="B36" s="9">
        <f>B37</f>
        <v>1855</v>
      </c>
      <c r="C36" s="9"/>
      <c r="D36" s="9">
        <f>D37</f>
        <v>201.3</v>
      </c>
      <c r="E36" s="10"/>
      <c r="F36" s="10">
        <f>(D36/B36)*100</f>
        <v>10.851752021563343</v>
      </c>
    </row>
    <row r="37" spans="1:6" ht="12.75" customHeight="1">
      <c r="A37" s="26" t="s">
        <v>49</v>
      </c>
      <c r="B37" s="12">
        <v>1855</v>
      </c>
      <c r="C37" s="12"/>
      <c r="D37" s="12">
        <v>201.3</v>
      </c>
      <c r="E37" s="13"/>
      <c r="F37" s="13">
        <f>(D37/B37)*100</f>
        <v>10.851752021563343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8347.1</v>
      </c>
      <c r="E38" s="10"/>
      <c r="F38" s="10">
        <f>D38/B38*100</f>
        <v>1284.1692307692308</v>
      </c>
    </row>
    <row r="39" spans="1:6" ht="18" customHeight="1">
      <c r="A39" s="27" t="s">
        <v>66</v>
      </c>
      <c r="B39" s="17">
        <v>27</v>
      </c>
      <c r="C39" s="17"/>
      <c r="D39" s="17">
        <v>3.5</v>
      </c>
      <c r="E39" s="18"/>
      <c r="F39" s="18">
        <f>D39/B39*100</f>
        <v>12.962962962962962</v>
      </c>
    </row>
    <row r="40" spans="1:6" ht="15" customHeight="1">
      <c r="A40" s="26" t="s">
        <v>67</v>
      </c>
      <c r="B40" s="17">
        <v>623</v>
      </c>
      <c r="C40" s="17"/>
      <c r="D40" s="17">
        <v>8343.6</v>
      </c>
      <c r="E40" s="18"/>
      <c r="F40" s="18">
        <f>D40/B40*100</f>
        <v>1339.2616372391653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127</v>
      </c>
      <c r="E41" s="10"/>
      <c r="F41" s="10">
        <f>(D41/B41)*100</f>
        <v>14.25364758698092</v>
      </c>
    </row>
    <row r="42" spans="1:6" ht="21" customHeight="1">
      <c r="A42" s="26" t="s">
        <v>68</v>
      </c>
      <c r="B42" s="17">
        <v>84</v>
      </c>
      <c r="C42" s="17"/>
      <c r="D42" s="17">
        <v>16.5</v>
      </c>
      <c r="E42" s="18"/>
      <c r="F42" s="18">
        <f>D42/B42*100</f>
        <v>19.642857142857142</v>
      </c>
    </row>
    <row r="43" spans="1:6" ht="74.25" customHeight="1">
      <c r="A43" s="30" t="s">
        <v>69</v>
      </c>
      <c r="B43" s="17">
        <v>227</v>
      </c>
      <c r="C43" s="17"/>
      <c r="D43" s="17">
        <v>28.9</v>
      </c>
      <c r="E43" s="18"/>
      <c r="F43" s="18">
        <f>D43/B43*100</f>
        <v>12.731277533039648</v>
      </c>
    </row>
    <row r="44" spans="1:6" ht="30" customHeight="1">
      <c r="A44" s="26" t="s">
        <v>70</v>
      </c>
      <c r="B44" s="17">
        <v>580</v>
      </c>
      <c r="C44" s="17"/>
      <c r="D44" s="17">
        <v>81.6</v>
      </c>
      <c r="E44" s="18"/>
      <c r="F44" s="18">
        <f>D44/B44*100</f>
        <v>14.068965517241377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481.5</v>
      </c>
      <c r="E45" s="10"/>
      <c r="F45" s="10">
        <f>(D45/B45)*100</f>
        <v>10.983120437956204</v>
      </c>
    </row>
    <row r="46" spans="1:6" ht="33.75" customHeight="1">
      <c r="A46" s="27" t="s">
        <v>71</v>
      </c>
      <c r="B46" s="17">
        <v>100</v>
      </c>
      <c r="C46" s="17"/>
      <c r="D46" s="17">
        <v>18.5</v>
      </c>
      <c r="E46" s="19">
        <v>51</v>
      </c>
      <c r="F46" s="18">
        <f>(D46/B46)*100</f>
        <v>18.5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33.3</v>
      </c>
      <c r="E51" s="19">
        <v>887.3</v>
      </c>
      <c r="F51" s="18">
        <f t="shared" si="1"/>
        <v>3.3233532934131733</v>
      </c>
    </row>
    <row r="52" spans="1:6" ht="27" customHeight="1">
      <c r="A52" s="26" t="s">
        <v>74</v>
      </c>
      <c r="B52" s="17">
        <v>50</v>
      </c>
      <c r="C52" s="17"/>
      <c r="D52" s="17">
        <v>10</v>
      </c>
      <c r="E52" s="19">
        <v>347.5</v>
      </c>
      <c r="F52" s="18">
        <f t="shared" si="1"/>
        <v>20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3</v>
      </c>
      <c r="E54" s="19">
        <v>221.8</v>
      </c>
      <c r="F54" s="18">
        <f t="shared" si="1"/>
        <v>9.375</v>
      </c>
    </row>
    <row r="55" spans="1:6" ht="42" customHeight="1">
      <c r="A55" s="26" t="s">
        <v>76</v>
      </c>
      <c r="B55" s="17">
        <v>130</v>
      </c>
      <c r="C55" s="17"/>
      <c r="D55" s="17">
        <v>6.2</v>
      </c>
      <c r="E55" s="19">
        <v>68.4</v>
      </c>
      <c r="F55" s="18">
        <f t="shared" si="1"/>
        <v>4.769230769230769</v>
      </c>
    </row>
    <row r="56" spans="1:6" ht="24.75" customHeight="1">
      <c r="A56" s="26" t="s">
        <v>77</v>
      </c>
      <c r="B56" s="17">
        <v>1924</v>
      </c>
      <c r="C56" s="17"/>
      <c r="D56" s="17">
        <v>212.8</v>
      </c>
      <c r="E56" s="17">
        <v>3536.16</v>
      </c>
      <c r="F56" s="18">
        <f t="shared" si="1"/>
        <v>11.06029106029106</v>
      </c>
    </row>
    <row r="57" spans="1:6" ht="18" customHeight="1">
      <c r="A57" s="25" t="s">
        <v>78</v>
      </c>
      <c r="B57" s="9">
        <v>514</v>
      </c>
      <c r="C57" s="9"/>
      <c r="D57" s="9">
        <v>61.8</v>
      </c>
      <c r="E57" s="10"/>
      <c r="F57" s="18">
        <f t="shared" si="1"/>
        <v>12.023346303501944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68215.80000000002</v>
      </c>
      <c r="E58" s="10"/>
      <c r="F58" s="10">
        <f t="shared" si="1"/>
        <v>20.952085508937902</v>
      </c>
    </row>
    <row r="59" spans="1:6" ht="15">
      <c r="A59" s="25" t="s">
        <v>32</v>
      </c>
      <c r="B59" s="9">
        <f>B60+B66+B67+B68</f>
        <v>1470756.7</v>
      </c>
      <c r="C59" s="9">
        <f>C60+C66+C67+C68</f>
        <v>0</v>
      </c>
      <c r="D59" s="9">
        <f>D60+D66+D67+D68</f>
        <v>203151.8</v>
      </c>
      <c r="E59" s="10"/>
      <c r="F59" s="10">
        <f t="shared" si="1"/>
        <v>13.8127400677488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203133.9</v>
      </c>
      <c r="E60" s="10"/>
      <c r="F60" s="10">
        <f t="shared" si="1"/>
        <v>13.818148547856996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66416</v>
      </c>
      <c r="E61" s="20">
        <f>E62</f>
        <v>0</v>
      </c>
      <c r="F61" s="20">
        <f>F62</f>
        <v>17.734721506447315</v>
      </c>
    </row>
    <row r="62" spans="1:6" ht="21.75" customHeight="1">
      <c r="A62" s="26" t="s">
        <v>86</v>
      </c>
      <c r="B62" s="16">
        <v>374497</v>
      </c>
      <c r="C62" s="16"/>
      <c r="D62" s="16">
        <v>66416</v>
      </c>
      <c r="E62" s="21"/>
      <c r="F62" s="21">
        <f t="shared" si="1"/>
        <v>17.734721506447315</v>
      </c>
    </row>
    <row r="63" spans="1:6" ht="28.5" customHeight="1">
      <c r="A63" s="26" t="s">
        <v>53</v>
      </c>
      <c r="B63" s="16">
        <v>184357</v>
      </c>
      <c r="C63" s="16"/>
      <c r="D63" s="16">
        <v>323.4</v>
      </c>
      <c r="E63" s="21"/>
      <c r="F63" s="21">
        <f t="shared" si="1"/>
        <v>0.1754205156300005</v>
      </c>
    </row>
    <row r="64" spans="1:6" ht="21.75" customHeight="1">
      <c r="A64" s="26" t="s">
        <v>81</v>
      </c>
      <c r="B64" s="16">
        <v>902272.1</v>
      </c>
      <c r="C64" s="16"/>
      <c r="D64" s="16">
        <v>136394.5</v>
      </c>
      <c r="E64" s="21"/>
      <c r="F64" s="21">
        <f t="shared" si="1"/>
        <v>15.116781290256009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705.2</v>
      </c>
      <c r="C66" s="16"/>
      <c r="D66" s="16">
        <v>31</v>
      </c>
      <c r="E66" s="21"/>
      <c r="F66" s="21">
        <f t="shared" si="1"/>
        <v>4.395916052183777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-13.1</v>
      </c>
      <c r="E68" s="21"/>
      <c r="F68" s="21"/>
    </row>
    <row r="69" spans="1:6" ht="15">
      <c r="A69" s="25" t="s">
        <v>20</v>
      </c>
      <c r="B69" s="9">
        <f>B58+B59</f>
        <v>1796336.7</v>
      </c>
      <c r="C69" s="9"/>
      <c r="D69" s="9">
        <f>D58+D59</f>
        <v>271367.6</v>
      </c>
      <c r="E69" s="10"/>
      <c r="F69" s="10">
        <f>D69/B69*100</f>
        <v>15.106722475803117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11770.8</v>
      </c>
      <c r="E71" s="18"/>
      <c r="F71" s="18">
        <f>(D71/B71)*100</f>
        <v>17.700477745079315</v>
      </c>
    </row>
    <row r="72" spans="1:6" ht="13.5">
      <c r="A72" s="26" t="s">
        <v>33</v>
      </c>
      <c r="B72" s="17">
        <v>253.9</v>
      </c>
      <c r="C72" s="17"/>
      <c r="D72" s="17">
        <v>32.9</v>
      </c>
      <c r="E72" s="18"/>
      <c r="F72" s="18">
        <f>D72/B72*100</f>
        <v>12.957857424182748</v>
      </c>
    </row>
    <row r="73" spans="1:6" ht="24">
      <c r="A73" s="26" t="s">
        <v>30</v>
      </c>
      <c r="B73" s="17">
        <v>10486.6</v>
      </c>
      <c r="C73" s="17"/>
      <c r="D73" s="17">
        <v>2283</v>
      </c>
      <c r="E73" s="18"/>
      <c r="F73" s="18">
        <f aca="true" t="shared" si="2" ref="F73:F83">(D73/B73)*100</f>
        <v>21.770640627085992</v>
      </c>
    </row>
    <row r="74" spans="1:6" ht="13.5">
      <c r="A74" s="26" t="s">
        <v>31</v>
      </c>
      <c r="B74" s="17">
        <v>131020</v>
      </c>
      <c r="C74" s="17"/>
      <c r="D74" s="17">
        <v>13153.3</v>
      </c>
      <c r="E74" s="18"/>
      <c r="F74" s="18">
        <f t="shared" si="2"/>
        <v>10.039154327583574</v>
      </c>
    </row>
    <row r="75" spans="1:6" ht="13.5">
      <c r="A75" s="26" t="s">
        <v>39</v>
      </c>
      <c r="B75" s="17">
        <v>75746.9</v>
      </c>
      <c r="C75" s="17"/>
      <c r="D75" s="17">
        <v>7500.4</v>
      </c>
      <c r="E75" s="18"/>
      <c r="F75" s="18">
        <f t="shared" si="2"/>
        <v>9.901923379042575</v>
      </c>
    </row>
    <row r="76" spans="1:6" ht="13.5">
      <c r="A76" s="26" t="s">
        <v>22</v>
      </c>
      <c r="B76" s="17">
        <v>918244.5</v>
      </c>
      <c r="C76" s="17"/>
      <c r="D76" s="17">
        <v>122863.4</v>
      </c>
      <c r="E76" s="18"/>
      <c r="F76" s="18">
        <f t="shared" si="2"/>
        <v>13.380248942411308</v>
      </c>
    </row>
    <row r="77" spans="1:6" ht="13.5">
      <c r="A77" s="26" t="s">
        <v>38</v>
      </c>
      <c r="B77" s="17">
        <v>86471.5</v>
      </c>
      <c r="C77" s="17"/>
      <c r="D77" s="17">
        <v>15855.7</v>
      </c>
      <c r="E77" s="18"/>
      <c r="F77" s="18">
        <f t="shared" si="2"/>
        <v>18.33633046726378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71348.2</v>
      </c>
      <c r="E80" s="18"/>
      <c r="F80" s="18">
        <f t="shared" si="2"/>
        <v>14.997549042276706</v>
      </c>
    </row>
    <row r="81" spans="1:6" ht="13.5">
      <c r="A81" s="26" t="s">
        <v>46</v>
      </c>
      <c r="B81" s="17">
        <v>32447.5</v>
      </c>
      <c r="C81" s="17"/>
      <c r="D81" s="17">
        <v>5524.6</v>
      </c>
      <c r="E81" s="18"/>
      <c r="F81" s="18">
        <f t="shared" si="2"/>
        <v>17.026273210570924</v>
      </c>
    </row>
    <row r="82" spans="1:6" ht="13.5">
      <c r="A82" s="26" t="s">
        <v>47</v>
      </c>
      <c r="B82" s="17">
        <v>8562.7</v>
      </c>
      <c r="C82" s="17"/>
      <c r="D82" s="17">
        <v>1241.9</v>
      </c>
      <c r="E82" s="18"/>
      <c r="F82" s="18">
        <f t="shared" si="2"/>
        <v>14.503602835554204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1805491.9000000001</v>
      </c>
      <c r="C84" s="9">
        <f>SUM(C71:C83)</f>
        <v>0</v>
      </c>
      <c r="D84" s="9">
        <f>SUM(D71:D83)</f>
        <v>251576.7</v>
      </c>
      <c r="E84" s="10">
        <f>SUM(E71:E83)</f>
        <v>0</v>
      </c>
      <c r="F84" s="10">
        <f>D84/B84*100</f>
        <v>13.933970016702926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-19790.899999999965</v>
      </c>
    </row>
    <row r="87" spans="1:4" ht="24">
      <c r="A87" s="37" t="s">
        <v>8</v>
      </c>
      <c r="B87" s="38">
        <f>B88+B91+B94</f>
        <v>9155.2</v>
      </c>
      <c r="D87" s="39">
        <f>D88+D91+D94</f>
        <v>-1668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-1668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-1668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-18122.899999999965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94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96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D8+D9+D10+D11+D12</f>
        <v>60763.9</v>
      </c>
      <c r="E7" s="10"/>
      <c r="F7" s="11">
        <f aca="true" t="shared" si="0" ref="F7:F17">(D7/B7)*100</f>
        <v>28.842893217893216</v>
      </c>
    </row>
    <row r="8" spans="1:6" ht="60" customHeight="1">
      <c r="A8" s="26" t="s">
        <v>50</v>
      </c>
      <c r="B8" s="12">
        <v>209392</v>
      </c>
      <c r="C8" s="12"/>
      <c r="D8" s="12">
        <v>60590.5</v>
      </c>
      <c r="E8" s="13"/>
      <c r="F8" s="13">
        <f t="shared" si="0"/>
        <v>28.93639680599068</v>
      </c>
    </row>
    <row r="9" spans="1:6" ht="93" customHeight="1">
      <c r="A9" s="26" t="s">
        <v>40</v>
      </c>
      <c r="B9" s="12">
        <v>106</v>
      </c>
      <c r="C9" s="12"/>
      <c r="D9" s="12">
        <v>7.6</v>
      </c>
      <c r="E9" s="13"/>
      <c r="F9" s="13">
        <f t="shared" si="0"/>
        <v>7.169811320754717</v>
      </c>
    </row>
    <row r="10" spans="1:6" ht="36.75" customHeight="1">
      <c r="A10" s="26" t="s">
        <v>41</v>
      </c>
      <c r="B10" s="12">
        <v>1074</v>
      </c>
      <c r="C10" s="12"/>
      <c r="D10" s="12">
        <v>257.1</v>
      </c>
      <c r="E10" s="13"/>
      <c r="F10" s="13">
        <f t="shared" si="0"/>
        <v>23.93854748603352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2198.9</v>
      </c>
      <c r="E13" s="15"/>
      <c r="F13" s="15">
        <f t="shared" si="0"/>
        <v>26.47044661129168</v>
      </c>
    </row>
    <row r="14" spans="1:6" ht="48">
      <c r="A14" s="26" t="s">
        <v>2</v>
      </c>
      <c r="B14" s="12">
        <v>2953</v>
      </c>
      <c r="C14" s="12"/>
      <c r="D14" s="12">
        <v>966</v>
      </c>
      <c r="E14" s="13"/>
      <c r="F14" s="13">
        <f t="shared" si="0"/>
        <v>32.71249576701659</v>
      </c>
    </row>
    <row r="15" spans="1:6" ht="74.25" customHeight="1">
      <c r="A15" s="26" t="s">
        <v>3</v>
      </c>
      <c r="B15" s="12">
        <v>21</v>
      </c>
      <c r="C15" s="12"/>
      <c r="D15" s="12">
        <v>6.7</v>
      </c>
      <c r="E15" s="13"/>
      <c r="F15" s="13">
        <f t="shared" si="0"/>
        <v>31.90476190476191</v>
      </c>
    </row>
    <row r="16" spans="1:6" ht="48">
      <c r="A16" s="26" t="s">
        <v>57</v>
      </c>
      <c r="B16" s="12">
        <v>5882</v>
      </c>
      <c r="C16" s="12"/>
      <c r="D16" s="12">
        <v>1416.3</v>
      </c>
      <c r="E16" s="13"/>
      <c r="F16" s="13">
        <f t="shared" si="0"/>
        <v>24.07854471268276</v>
      </c>
    </row>
    <row r="17" spans="1:6" ht="48">
      <c r="A17" s="26" t="s">
        <v>4</v>
      </c>
      <c r="B17" s="12">
        <v>-549</v>
      </c>
      <c r="C17" s="12"/>
      <c r="D17" s="12">
        <v>-190.1</v>
      </c>
      <c r="E17" s="13"/>
      <c r="F17" s="13">
        <f t="shared" si="0"/>
        <v>34.626593806921676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8081.199999999999</v>
      </c>
      <c r="E18" s="10"/>
      <c r="F18" s="11">
        <f>(D18/B18)*100</f>
        <v>23.001736259357298</v>
      </c>
    </row>
    <row r="19" spans="1:6" ht="24">
      <c r="A19" s="26" t="s">
        <v>88</v>
      </c>
      <c r="B19" s="12">
        <v>10972</v>
      </c>
      <c r="C19" s="12"/>
      <c r="D19" s="12">
        <v>3338.1</v>
      </c>
      <c r="E19" s="10"/>
      <c r="F19" s="11"/>
    </row>
    <row r="20" spans="1:6" ht="24">
      <c r="A20" s="26" t="s">
        <v>26</v>
      </c>
      <c r="B20" s="12">
        <v>23980</v>
      </c>
      <c r="C20" s="12"/>
      <c r="D20" s="12">
        <v>4700.9</v>
      </c>
      <c r="E20" s="13"/>
      <c r="F20" s="13">
        <f>(D20/B20)*100</f>
        <v>19.60341951626355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42.2</v>
      </c>
      <c r="E22" s="13"/>
      <c r="F22" s="13">
        <f>(D22/B22)*100</f>
        <v>27.94701986754967</v>
      </c>
    </row>
    <row r="23" spans="1:6" ht="15">
      <c r="A23" s="25" t="s">
        <v>17</v>
      </c>
      <c r="B23" s="9">
        <f>B24+B26+B25</f>
        <v>28334</v>
      </c>
      <c r="C23" s="9"/>
      <c r="D23" s="9">
        <f>D24+D26+D25</f>
        <v>5324.2</v>
      </c>
      <c r="E23" s="10"/>
      <c r="F23" s="10">
        <f>(D23/B23)*100</f>
        <v>18.790851979953413</v>
      </c>
    </row>
    <row r="24" spans="1:6" ht="15" customHeight="1">
      <c r="A24" s="26" t="s">
        <v>61</v>
      </c>
      <c r="B24" s="12">
        <v>3325</v>
      </c>
      <c r="C24" s="12"/>
      <c r="D24" s="12">
        <v>807.7</v>
      </c>
      <c r="E24" s="13"/>
      <c r="F24" s="13">
        <f>(D24/B24)*100</f>
        <v>24.29172932330827</v>
      </c>
    </row>
    <row r="25" spans="1:6" ht="12.75">
      <c r="A25" s="26" t="s">
        <v>5</v>
      </c>
      <c r="B25" s="12">
        <v>1428</v>
      </c>
      <c r="C25" s="12"/>
      <c r="D25" s="12">
        <v>191.6</v>
      </c>
      <c r="E25" s="13"/>
      <c r="F25" s="13">
        <f>(D25/B25)*100</f>
        <v>13.417366946778712</v>
      </c>
    </row>
    <row r="26" spans="1:6" ht="13.5" customHeight="1">
      <c r="A26" s="27" t="s">
        <v>18</v>
      </c>
      <c r="B26" s="12">
        <v>23581</v>
      </c>
      <c r="C26" s="12"/>
      <c r="D26" s="12">
        <v>4324.9</v>
      </c>
      <c r="E26" s="13"/>
      <c r="F26" s="13">
        <f>(D26/B26)*100</f>
        <v>18.340613205546838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2374.6</v>
      </c>
      <c r="E27" s="10">
        <f>E28+E30</f>
        <v>0</v>
      </c>
      <c r="F27" s="10">
        <f>F28</f>
        <v>23.96940418679549</v>
      </c>
    </row>
    <row r="28" spans="1:6" ht="64.5" customHeight="1">
      <c r="A28" s="28" t="s">
        <v>62</v>
      </c>
      <c r="B28" s="12">
        <v>6210</v>
      </c>
      <c r="C28" s="12"/>
      <c r="D28" s="12">
        <v>1488.5</v>
      </c>
      <c r="E28" s="13"/>
      <c r="F28" s="13">
        <f>(D28/B28)*100</f>
        <v>23.96940418679549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885.6</v>
      </c>
      <c r="E30" s="13"/>
      <c r="F30" s="13">
        <f>(D30/B30)*100</f>
        <v>22.86599535243997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6322.4</v>
      </c>
      <c r="E33" s="10"/>
      <c r="F33" s="10">
        <f>(D33/B33)*100</f>
        <v>25.545050505050504</v>
      </c>
    </row>
    <row r="34" spans="1:6" ht="69.75" customHeight="1">
      <c r="A34" s="26" t="s">
        <v>43</v>
      </c>
      <c r="B34" s="12">
        <v>23815</v>
      </c>
      <c r="C34" s="12"/>
      <c r="D34" s="12">
        <v>5955.2</v>
      </c>
      <c r="E34" s="13"/>
      <c r="F34" s="13">
        <f>(D34/B34)*100</f>
        <v>25.006088599622085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367.2</v>
      </c>
      <c r="E36" s="13"/>
      <c r="F36" s="13">
        <f>D36/B36*100</f>
        <v>39.27272727272727</v>
      </c>
    </row>
    <row r="37" spans="1:6" ht="15">
      <c r="A37" s="25" t="s">
        <v>28</v>
      </c>
      <c r="B37" s="9">
        <f>B38</f>
        <v>1855</v>
      </c>
      <c r="C37" s="9"/>
      <c r="D37" s="9">
        <f>D38</f>
        <v>635</v>
      </c>
      <c r="E37" s="10"/>
      <c r="F37" s="10">
        <f>(D37/B37)*100</f>
        <v>34.23180592991914</v>
      </c>
    </row>
    <row r="38" spans="1:6" ht="12.75" customHeight="1">
      <c r="A38" s="26" t="s">
        <v>49</v>
      </c>
      <c r="B38" s="12">
        <v>1855</v>
      </c>
      <c r="C38" s="12"/>
      <c r="D38" s="12">
        <v>635</v>
      </c>
      <c r="E38" s="13"/>
      <c r="F38" s="13">
        <f>(D38/B38)*100</f>
        <v>34.23180592991914</v>
      </c>
    </row>
    <row r="39" spans="1:6" ht="24">
      <c r="A39" s="25" t="s">
        <v>44</v>
      </c>
      <c r="B39" s="9">
        <f>B40+B41</f>
        <v>650</v>
      </c>
      <c r="C39" s="9"/>
      <c r="D39" s="9">
        <f>D40+D41</f>
        <v>8405.8</v>
      </c>
      <c r="E39" s="10"/>
      <c r="F39" s="10">
        <f>D39/B39*100</f>
        <v>1293.1999999999998</v>
      </c>
    </row>
    <row r="40" spans="1:6" ht="18" customHeight="1">
      <c r="A40" s="27" t="s">
        <v>66</v>
      </c>
      <c r="B40" s="17">
        <v>27</v>
      </c>
      <c r="C40" s="17"/>
      <c r="D40" s="17">
        <v>7</v>
      </c>
      <c r="E40" s="18"/>
      <c r="F40" s="18">
        <f>D40/B40*100</f>
        <v>25.925925925925924</v>
      </c>
    </row>
    <row r="41" spans="1:6" ht="15" customHeight="1">
      <c r="A41" s="26" t="s">
        <v>67</v>
      </c>
      <c r="B41" s="17">
        <v>623</v>
      </c>
      <c r="C41" s="17"/>
      <c r="D41" s="17">
        <v>8398.8</v>
      </c>
      <c r="E41" s="18"/>
      <c r="F41" s="18">
        <f>D41/B41*100</f>
        <v>1348.1219903691813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135.1</v>
      </c>
      <c r="E42" s="10"/>
      <c r="F42" s="10">
        <f>(D42/B42)*100</f>
        <v>15.162738496071828</v>
      </c>
    </row>
    <row r="43" spans="1:6" ht="21" customHeight="1">
      <c r="A43" s="26" t="s">
        <v>68</v>
      </c>
      <c r="B43" s="17">
        <v>84</v>
      </c>
      <c r="C43" s="17"/>
      <c r="D43" s="17">
        <v>24.5</v>
      </c>
      <c r="E43" s="18"/>
      <c r="F43" s="18">
        <f>D43/B43*100</f>
        <v>29.166666666666668</v>
      </c>
    </row>
    <row r="44" spans="1:6" ht="74.25" customHeight="1">
      <c r="A44" s="30" t="s">
        <v>69</v>
      </c>
      <c r="B44" s="17">
        <v>227</v>
      </c>
      <c r="C44" s="17"/>
      <c r="D44" s="17">
        <v>28.9</v>
      </c>
      <c r="E44" s="18"/>
      <c r="F44" s="18">
        <f>D44/B44*100</f>
        <v>12.731277533039648</v>
      </c>
    </row>
    <row r="45" spans="1:6" ht="30" customHeight="1">
      <c r="A45" s="26" t="s">
        <v>70</v>
      </c>
      <c r="B45" s="17">
        <v>580</v>
      </c>
      <c r="C45" s="17"/>
      <c r="D45" s="17">
        <v>81.7</v>
      </c>
      <c r="E45" s="18"/>
      <c r="F45" s="18">
        <f>D45/B45*100</f>
        <v>14.086206896551726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1104.7</v>
      </c>
      <c r="E46" s="10"/>
      <c r="F46" s="10">
        <f>(D46/B46)*100</f>
        <v>25.198448905109487</v>
      </c>
    </row>
    <row r="47" spans="1:6" ht="33.75" customHeight="1">
      <c r="A47" s="27" t="s">
        <v>71</v>
      </c>
      <c r="B47" s="17">
        <v>100</v>
      </c>
      <c r="C47" s="17"/>
      <c r="D47" s="17">
        <v>28.6</v>
      </c>
      <c r="E47" s="19">
        <v>51</v>
      </c>
      <c r="F47" s="18">
        <f>(D47/B47)*100</f>
        <v>28.6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92</v>
      </c>
      <c r="E49" s="19">
        <v>71</v>
      </c>
      <c r="F49" s="18">
        <f>(D49/B49)*100</f>
        <v>15.972222222222221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20</v>
      </c>
      <c r="E51" s="19">
        <v>121.2</v>
      </c>
      <c r="F51" s="18">
        <f aca="true" t="shared" si="1" ref="F51:F67">D51/B51*100</f>
        <v>16.39344262295082</v>
      </c>
    </row>
    <row r="52" spans="1:6" ht="68.25" customHeight="1">
      <c r="A52" s="26" t="s">
        <v>99</v>
      </c>
      <c r="B52" s="17">
        <v>1002</v>
      </c>
      <c r="C52" s="17"/>
      <c r="D52" s="17">
        <v>100.4</v>
      </c>
      <c r="E52" s="19">
        <v>887.3</v>
      </c>
      <c r="F52" s="18">
        <f t="shared" si="1"/>
        <v>10.01996007984032</v>
      </c>
    </row>
    <row r="53" spans="1:6" ht="27" customHeight="1">
      <c r="A53" s="26" t="s">
        <v>74</v>
      </c>
      <c r="B53" s="17">
        <v>50</v>
      </c>
      <c r="C53" s="17"/>
      <c r="D53" s="17">
        <v>15</v>
      </c>
      <c r="E53" s="19">
        <v>347.5</v>
      </c>
      <c r="F53" s="18">
        <f t="shared" si="1"/>
        <v>30</v>
      </c>
    </row>
    <row r="54" spans="1:6" ht="54" customHeight="1">
      <c r="A54" s="27" t="s">
        <v>75</v>
      </c>
      <c r="B54" s="17">
        <v>448</v>
      </c>
      <c r="C54" s="17"/>
      <c r="D54" s="17">
        <v>426.5</v>
      </c>
      <c r="E54" s="19">
        <v>87.6</v>
      </c>
      <c r="F54" s="18">
        <f t="shared" si="1"/>
        <v>95.20089285714286</v>
      </c>
    </row>
    <row r="55" spans="1:6" ht="60" customHeight="1">
      <c r="A55" s="26" t="s">
        <v>59</v>
      </c>
      <c r="B55" s="17">
        <v>32</v>
      </c>
      <c r="C55" s="17"/>
      <c r="D55" s="17">
        <v>18</v>
      </c>
      <c r="E55" s="19">
        <v>221.8</v>
      </c>
      <c r="F55" s="18">
        <f t="shared" si="1"/>
        <v>56.25</v>
      </c>
    </row>
    <row r="56" spans="1:6" ht="42" customHeight="1">
      <c r="A56" s="26" t="s">
        <v>76</v>
      </c>
      <c r="B56" s="17">
        <v>130</v>
      </c>
      <c r="C56" s="17"/>
      <c r="D56" s="17">
        <v>15.7</v>
      </c>
      <c r="E56" s="19">
        <v>68.4</v>
      </c>
      <c r="F56" s="18">
        <f t="shared" si="1"/>
        <v>12.076923076923077</v>
      </c>
    </row>
    <row r="57" spans="1:6" ht="24.75" customHeight="1">
      <c r="A57" s="26" t="s">
        <v>77</v>
      </c>
      <c r="B57" s="17">
        <v>1924</v>
      </c>
      <c r="C57" s="17"/>
      <c r="D57" s="17">
        <v>388.5</v>
      </c>
      <c r="E57" s="17">
        <v>3536.16</v>
      </c>
      <c r="F57" s="18">
        <f t="shared" si="1"/>
        <v>20.192307692307693</v>
      </c>
    </row>
    <row r="58" spans="1:6" ht="18" customHeight="1">
      <c r="A58" s="25" t="s">
        <v>78</v>
      </c>
      <c r="B58" s="9">
        <v>514</v>
      </c>
      <c r="C58" s="9"/>
      <c r="D58" s="9">
        <v>89.4</v>
      </c>
      <c r="E58" s="10"/>
      <c r="F58" s="18">
        <f t="shared" si="1"/>
        <v>17.39299610894942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95435.2</v>
      </c>
      <c r="E59" s="10"/>
      <c r="F59" s="10">
        <f t="shared" si="1"/>
        <v>29.312365624424103</v>
      </c>
    </row>
    <row r="60" spans="1:6" ht="15">
      <c r="A60" s="25" t="s">
        <v>32</v>
      </c>
      <c r="B60" s="9">
        <f>B61+B67+B68+B69</f>
        <v>1369927.3</v>
      </c>
      <c r="C60" s="9">
        <f>C61+C67+C68+C69</f>
        <v>0</v>
      </c>
      <c r="D60" s="9">
        <f>D61+D67+D68+D69</f>
        <v>299845.3</v>
      </c>
      <c r="E60" s="10"/>
      <c r="F60" s="10">
        <f t="shared" si="1"/>
        <v>21.887679733077807</v>
      </c>
    </row>
    <row r="61" spans="1:6" ht="24.75" customHeight="1">
      <c r="A61" s="31" t="s">
        <v>79</v>
      </c>
      <c r="B61" s="9">
        <f>B63+B64+B65+B66</f>
        <v>1369204</v>
      </c>
      <c r="C61" s="9">
        <f>C63+C64+C65+C66</f>
        <v>0</v>
      </c>
      <c r="D61" s="9">
        <f>D63+D64+D65+D66</f>
        <v>305992.2</v>
      </c>
      <c r="E61" s="10"/>
      <c r="F61" s="10">
        <f t="shared" si="1"/>
        <v>22.34818186333081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97794.5</v>
      </c>
      <c r="E62" s="20">
        <f>E63</f>
        <v>0</v>
      </c>
      <c r="F62" s="20">
        <f>F63</f>
        <v>26.113560322245572</v>
      </c>
    </row>
    <row r="63" spans="1:6" ht="21.75" customHeight="1">
      <c r="A63" s="26" t="s">
        <v>86</v>
      </c>
      <c r="B63" s="16">
        <v>374497</v>
      </c>
      <c r="C63" s="16"/>
      <c r="D63" s="16">
        <v>97794.5</v>
      </c>
      <c r="E63" s="21"/>
      <c r="F63" s="21">
        <f t="shared" si="1"/>
        <v>26.113560322245572</v>
      </c>
    </row>
    <row r="64" spans="1:6" ht="28.5" customHeight="1">
      <c r="A64" s="26" t="s">
        <v>53</v>
      </c>
      <c r="B64" s="16">
        <v>75169</v>
      </c>
      <c r="C64" s="16"/>
      <c r="D64" s="16">
        <v>621.6</v>
      </c>
      <c r="E64" s="21"/>
      <c r="F64" s="21">
        <f t="shared" si="1"/>
        <v>0.8269366361132914</v>
      </c>
    </row>
    <row r="65" spans="1:6" ht="21.75" customHeight="1">
      <c r="A65" s="26" t="s">
        <v>81</v>
      </c>
      <c r="B65" s="16">
        <v>910612.6</v>
      </c>
      <c r="C65" s="16"/>
      <c r="D65" s="16">
        <v>207576.1</v>
      </c>
      <c r="E65" s="21"/>
      <c r="F65" s="21">
        <f t="shared" si="1"/>
        <v>22.79521500141773</v>
      </c>
    </row>
    <row r="66" spans="1:6" ht="15">
      <c r="A66" s="26" t="s">
        <v>34</v>
      </c>
      <c r="B66" s="16">
        <v>8925.4</v>
      </c>
      <c r="C66" s="16"/>
      <c r="D66" s="16">
        <v>0</v>
      </c>
      <c r="E66" s="21"/>
      <c r="F66" s="21">
        <f t="shared" si="1"/>
        <v>0</v>
      </c>
    </row>
    <row r="67" spans="1:6" ht="15">
      <c r="A67" s="26" t="s">
        <v>87</v>
      </c>
      <c r="B67" s="16">
        <v>723.3</v>
      </c>
      <c r="C67" s="16"/>
      <c r="D67" s="16">
        <v>49</v>
      </c>
      <c r="E67" s="21"/>
      <c r="F67" s="21">
        <f t="shared" si="1"/>
        <v>6.7745057375915945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-6195.9</v>
      </c>
      <c r="E69" s="21"/>
      <c r="F69" s="21"/>
    </row>
    <row r="70" spans="1:6" ht="15">
      <c r="A70" s="25" t="s">
        <v>20</v>
      </c>
      <c r="B70" s="9">
        <f>B59+B60</f>
        <v>1695507.3</v>
      </c>
      <c r="C70" s="9"/>
      <c r="D70" s="9">
        <f>D59+D60</f>
        <v>395280.5</v>
      </c>
      <c r="E70" s="10"/>
      <c r="F70" s="10">
        <f>D70/B70*100</f>
        <v>23.313405964102895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66168.5</v>
      </c>
      <c r="C72" s="17"/>
      <c r="D72" s="17">
        <v>17419.9</v>
      </c>
      <c r="E72" s="18"/>
      <c r="F72" s="18">
        <f>(D72/B72)*100</f>
        <v>26.3265753341847</v>
      </c>
    </row>
    <row r="73" spans="1:6" ht="13.5">
      <c r="A73" s="26" t="s">
        <v>33</v>
      </c>
      <c r="B73" s="17">
        <v>253.9</v>
      </c>
      <c r="C73" s="17"/>
      <c r="D73" s="17">
        <v>46.5</v>
      </c>
      <c r="E73" s="18"/>
      <c r="F73" s="18">
        <f>D73/B73*100</f>
        <v>18.314296967309964</v>
      </c>
    </row>
    <row r="74" spans="1:6" ht="13.5">
      <c r="A74" s="26" t="s">
        <v>30</v>
      </c>
      <c r="B74" s="17">
        <v>10486.6</v>
      </c>
      <c r="C74" s="17"/>
      <c r="D74" s="17">
        <v>3148.6</v>
      </c>
      <c r="E74" s="18"/>
      <c r="F74" s="18">
        <f aca="true" t="shared" si="2" ref="F74:F84">(D74/B74)*100</f>
        <v>30.024984265634235</v>
      </c>
    </row>
    <row r="75" spans="1:6" ht="13.5">
      <c r="A75" s="26" t="s">
        <v>31</v>
      </c>
      <c r="B75" s="17">
        <v>140427.8</v>
      </c>
      <c r="C75" s="17"/>
      <c r="D75" s="17">
        <v>21398.9</v>
      </c>
      <c r="E75" s="18"/>
      <c r="F75" s="18">
        <f t="shared" si="2"/>
        <v>15.238364483385771</v>
      </c>
    </row>
    <row r="76" spans="1:6" ht="13.5">
      <c r="A76" s="26" t="s">
        <v>39</v>
      </c>
      <c r="B76" s="17">
        <v>79853.5</v>
      </c>
      <c r="C76" s="17"/>
      <c r="D76" s="17">
        <v>11652.5</v>
      </c>
      <c r="E76" s="18"/>
      <c r="F76" s="18">
        <f t="shared" si="2"/>
        <v>14.592347235875696</v>
      </c>
    </row>
    <row r="77" spans="1:6" ht="13.5">
      <c r="A77" s="26" t="s">
        <v>22</v>
      </c>
      <c r="B77" s="17">
        <v>798265.4</v>
      </c>
      <c r="C77" s="17"/>
      <c r="D77" s="17">
        <v>188681.9</v>
      </c>
      <c r="E77" s="18"/>
      <c r="F77" s="18">
        <f t="shared" si="2"/>
        <v>23.63648731361775</v>
      </c>
    </row>
    <row r="78" spans="1:6" ht="13.5">
      <c r="A78" s="26" t="s">
        <v>38</v>
      </c>
      <c r="B78" s="17">
        <v>86533.6</v>
      </c>
      <c r="C78" s="17"/>
      <c r="D78" s="17">
        <v>23429.6</v>
      </c>
      <c r="E78" s="18"/>
      <c r="F78" s="18">
        <f t="shared" si="2"/>
        <v>27.07572549853467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481630</v>
      </c>
      <c r="C81" s="17"/>
      <c r="D81" s="17">
        <v>106956</v>
      </c>
      <c r="E81" s="18"/>
      <c r="F81" s="18">
        <f t="shared" si="2"/>
        <v>22.20708842887694</v>
      </c>
    </row>
    <row r="82" spans="1:6" ht="13.5">
      <c r="A82" s="26" t="s">
        <v>46</v>
      </c>
      <c r="B82" s="17">
        <v>32447.5</v>
      </c>
      <c r="C82" s="17"/>
      <c r="D82" s="17">
        <v>8819.1</v>
      </c>
      <c r="E82" s="18"/>
      <c r="F82" s="18">
        <f t="shared" si="2"/>
        <v>27.179597811849916</v>
      </c>
    </row>
    <row r="83" spans="1:6" ht="13.5">
      <c r="A83" s="26" t="s">
        <v>47</v>
      </c>
      <c r="B83" s="17">
        <v>8569.7</v>
      </c>
      <c r="C83" s="17"/>
      <c r="D83" s="17">
        <v>1910.8</v>
      </c>
      <c r="E83" s="18"/>
      <c r="F83" s="18">
        <f t="shared" si="2"/>
        <v>22.297163261257687</v>
      </c>
    </row>
    <row r="84" spans="1:6" ht="13.5">
      <c r="A84" s="26" t="s">
        <v>48</v>
      </c>
      <c r="B84" s="17">
        <v>26</v>
      </c>
      <c r="C84" s="17"/>
      <c r="D84" s="17">
        <v>4.7</v>
      </c>
      <c r="E84" s="18"/>
      <c r="F84" s="18">
        <f t="shared" si="2"/>
        <v>18.076923076923077</v>
      </c>
    </row>
    <row r="85" spans="1:7" ht="15">
      <c r="A85" s="25" t="s">
        <v>24</v>
      </c>
      <c r="B85" s="9">
        <f>SUM(B72:B84)</f>
        <v>1704662.5</v>
      </c>
      <c r="C85" s="9">
        <f>SUM(C72:C84)</f>
        <v>0</v>
      </c>
      <c r="D85" s="9">
        <f>SUM(D72:D84)</f>
        <v>383468.49999999994</v>
      </c>
      <c r="E85" s="10">
        <f>SUM(E72:E84)</f>
        <v>0</v>
      </c>
      <c r="F85" s="10">
        <f>D85/B85*100</f>
        <v>22.495273991185936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-11812.000000000058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-2502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-2502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-2502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-9310.000000000058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101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102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80526.9</v>
      </c>
      <c r="E7" s="10"/>
      <c r="F7" s="11">
        <f aca="true" t="shared" si="0" ref="F7:F17">(D7/B7)*100</f>
        <v>38.75043910513981</v>
      </c>
    </row>
    <row r="8" spans="1:6" ht="60" customHeight="1">
      <c r="A8" s="26" t="s">
        <v>50</v>
      </c>
      <c r="B8" s="12">
        <v>206529</v>
      </c>
      <c r="C8" s="12"/>
      <c r="D8" s="12">
        <v>80232.7</v>
      </c>
      <c r="E8" s="13"/>
      <c r="F8" s="13">
        <f t="shared" si="0"/>
        <v>38.84815207549545</v>
      </c>
    </row>
    <row r="9" spans="1:6" ht="93" customHeight="1">
      <c r="A9" s="26" t="s">
        <v>40</v>
      </c>
      <c r="B9" s="12">
        <v>106</v>
      </c>
      <c r="C9" s="12"/>
      <c r="D9" s="12">
        <v>30.8</v>
      </c>
      <c r="E9" s="13"/>
      <c r="F9" s="13">
        <f t="shared" si="0"/>
        <v>29.056603773584904</v>
      </c>
    </row>
    <row r="10" spans="1:6" ht="36.75" customHeight="1">
      <c r="A10" s="26" t="s">
        <v>41</v>
      </c>
      <c r="B10" s="12">
        <v>1074</v>
      </c>
      <c r="C10" s="12"/>
      <c r="D10" s="12">
        <v>354.7</v>
      </c>
      <c r="E10" s="13"/>
      <c r="F10" s="13">
        <f t="shared" si="0"/>
        <v>33.02607076350093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2894.4</v>
      </c>
      <c r="E13" s="15"/>
      <c r="F13" s="15">
        <f t="shared" si="0"/>
        <v>34.84290357529794</v>
      </c>
    </row>
    <row r="14" spans="1:6" ht="48">
      <c r="A14" s="26" t="s">
        <v>2</v>
      </c>
      <c r="B14" s="12">
        <v>2953</v>
      </c>
      <c r="C14" s="12"/>
      <c r="D14" s="12">
        <v>1302.6</v>
      </c>
      <c r="E14" s="13"/>
      <c r="F14" s="13">
        <f t="shared" si="0"/>
        <v>44.11107348459194</v>
      </c>
    </row>
    <row r="15" spans="1:6" ht="74.25" customHeight="1">
      <c r="A15" s="26" t="s">
        <v>3</v>
      </c>
      <c r="B15" s="12">
        <v>21</v>
      </c>
      <c r="C15" s="12"/>
      <c r="D15" s="12">
        <v>9.5</v>
      </c>
      <c r="E15" s="13"/>
      <c r="F15" s="13">
        <f t="shared" si="0"/>
        <v>45.23809523809524</v>
      </c>
    </row>
    <row r="16" spans="1:6" ht="48">
      <c r="A16" s="26" t="s">
        <v>57</v>
      </c>
      <c r="B16" s="12">
        <v>5882</v>
      </c>
      <c r="C16" s="12"/>
      <c r="D16" s="12">
        <v>1851.5</v>
      </c>
      <c r="E16" s="13"/>
      <c r="F16" s="13">
        <f t="shared" si="0"/>
        <v>31.477388643318598</v>
      </c>
    </row>
    <row r="17" spans="1:6" ht="48">
      <c r="A17" s="26" t="s">
        <v>4</v>
      </c>
      <c r="B17" s="12">
        <v>-549</v>
      </c>
      <c r="C17" s="12"/>
      <c r="D17" s="12">
        <v>-269.2</v>
      </c>
      <c r="E17" s="13"/>
      <c r="F17" s="13">
        <f t="shared" si="0"/>
        <v>49.03460837887067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16213</v>
      </c>
      <c r="E18" s="10"/>
      <c r="F18" s="11">
        <f>(D18/B18)*100</f>
        <v>54.20957603316838</v>
      </c>
    </row>
    <row r="19" spans="1:6" ht="24">
      <c r="A19" s="26" t="s">
        <v>88</v>
      </c>
      <c r="B19" s="12">
        <v>10972</v>
      </c>
      <c r="C19" s="12"/>
      <c r="D19" s="12">
        <v>7074.3</v>
      </c>
      <c r="E19" s="10"/>
      <c r="F19" s="11"/>
    </row>
    <row r="20" spans="1:6" ht="24">
      <c r="A20" s="26" t="s">
        <v>26</v>
      </c>
      <c r="B20" s="12">
        <v>18755</v>
      </c>
      <c r="C20" s="12"/>
      <c r="D20" s="12">
        <v>9046.7</v>
      </c>
      <c r="E20" s="13"/>
      <c r="F20" s="13">
        <f>(D20/B20)*100</f>
        <v>48.23620367901893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92</v>
      </c>
      <c r="E22" s="13"/>
      <c r="F22" s="13">
        <f>(D22/B22)*100</f>
        <v>60.9271523178808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7680.200000000001</v>
      </c>
      <c r="E23" s="10"/>
      <c r="F23" s="10">
        <f>(D23/B23)*100</f>
        <v>28.514888245340465</v>
      </c>
    </row>
    <row r="24" spans="1:6" ht="15" customHeight="1">
      <c r="A24" s="26" t="s">
        <v>61</v>
      </c>
      <c r="B24" s="12">
        <v>3325</v>
      </c>
      <c r="C24" s="12"/>
      <c r="D24" s="12">
        <v>892.8</v>
      </c>
      <c r="E24" s="13"/>
      <c r="F24" s="13">
        <f>(D24/B24)*100</f>
        <v>26.85112781954887</v>
      </c>
    </row>
    <row r="25" spans="1:6" ht="12.75">
      <c r="A25" s="26" t="s">
        <v>5</v>
      </c>
      <c r="B25" s="12">
        <v>1428</v>
      </c>
      <c r="C25" s="12"/>
      <c r="D25" s="12">
        <v>228.1</v>
      </c>
      <c r="E25" s="13"/>
      <c r="F25" s="13">
        <f>(D25/B25)*100</f>
        <v>15.973389355742295</v>
      </c>
    </row>
    <row r="26" spans="1:6" ht="13.5" customHeight="1">
      <c r="A26" s="27" t="s">
        <v>18</v>
      </c>
      <c r="B26" s="12">
        <v>22181</v>
      </c>
      <c r="C26" s="12"/>
      <c r="D26" s="12">
        <v>6559.3</v>
      </c>
      <c r="E26" s="13"/>
      <c r="F26" s="13">
        <f>(D26/B26)*100</f>
        <v>29.571705513727963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3447.5</v>
      </c>
      <c r="E27" s="10">
        <f>E28+E30</f>
        <v>0</v>
      </c>
      <c r="F27" s="10">
        <f>F28</f>
        <v>35.405797101449274</v>
      </c>
    </row>
    <row r="28" spans="1:6" ht="64.5" customHeight="1">
      <c r="A28" s="28" t="s">
        <v>62</v>
      </c>
      <c r="B28" s="12">
        <v>6210</v>
      </c>
      <c r="C28" s="12"/>
      <c r="D28" s="12">
        <v>2198.7</v>
      </c>
      <c r="E28" s="13"/>
      <c r="F28" s="13">
        <f>(D28/B28)*100</f>
        <v>35.405797101449274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1248.3</v>
      </c>
      <c r="E30" s="13"/>
      <c r="F30" s="13">
        <f>(D30/B30)*100</f>
        <v>32.23082881487219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8502.5</v>
      </c>
      <c r="E33" s="10"/>
      <c r="F33" s="10">
        <f>(D33/B33)*100</f>
        <v>34.35353535353535</v>
      </c>
    </row>
    <row r="34" spans="1:6" ht="69.75" customHeight="1">
      <c r="A34" s="26" t="s">
        <v>43</v>
      </c>
      <c r="B34" s="12">
        <v>23815</v>
      </c>
      <c r="C34" s="12"/>
      <c r="D34" s="12">
        <v>7992.6</v>
      </c>
      <c r="E34" s="13"/>
      <c r="F34" s="13">
        <f>(D34/B34)*100</f>
        <v>33.56120092378753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509.9</v>
      </c>
      <c r="E36" s="13"/>
      <c r="F36" s="13">
        <f>D36/B36*100</f>
        <v>54.53475935828877</v>
      </c>
    </row>
    <row r="37" spans="1:6" ht="15">
      <c r="A37" s="25" t="s">
        <v>28</v>
      </c>
      <c r="B37" s="9">
        <f>B38</f>
        <v>1855</v>
      </c>
      <c r="C37" s="9"/>
      <c r="D37" s="9">
        <f>D38</f>
        <v>960.4</v>
      </c>
      <c r="E37" s="10"/>
      <c r="F37" s="10">
        <f>(D37/B37)*100</f>
        <v>51.77358490566037</v>
      </c>
    </row>
    <row r="38" spans="1:6" ht="12.75" customHeight="1">
      <c r="A38" s="26" t="s">
        <v>49</v>
      </c>
      <c r="B38" s="12">
        <v>1855</v>
      </c>
      <c r="C38" s="12"/>
      <c r="D38" s="12">
        <v>960.4</v>
      </c>
      <c r="E38" s="13"/>
      <c r="F38" s="13">
        <f>(D38/B38)*100</f>
        <v>51.77358490566037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17729.6</v>
      </c>
      <c r="E39" s="10"/>
      <c r="F39" s="10">
        <f>D39/B39*100</f>
        <v>174.88261984612348</v>
      </c>
    </row>
    <row r="40" spans="1:6" ht="18" customHeight="1">
      <c r="A40" s="27" t="s">
        <v>66</v>
      </c>
      <c r="B40" s="17">
        <v>27</v>
      </c>
      <c r="C40" s="17"/>
      <c r="D40" s="17">
        <v>8.8</v>
      </c>
      <c r="E40" s="18"/>
      <c r="F40" s="18">
        <f>D40/B40*100</f>
        <v>32.592592592592595</v>
      </c>
    </row>
    <row r="41" spans="1:6" ht="15" customHeight="1">
      <c r="A41" s="26" t="s">
        <v>67</v>
      </c>
      <c r="B41" s="17">
        <v>10111</v>
      </c>
      <c r="C41" s="17"/>
      <c r="D41" s="17">
        <v>17720.8</v>
      </c>
      <c r="E41" s="18"/>
      <c r="F41" s="18">
        <f>D41/B41*100</f>
        <v>175.26258530313518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240.5</v>
      </c>
      <c r="E42" s="10"/>
      <c r="F42" s="10">
        <f>(D42/B42)*100</f>
        <v>26.992143658810324</v>
      </c>
    </row>
    <row r="43" spans="1:6" ht="21" customHeight="1">
      <c r="A43" s="26" t="s">
        <v>68</v>
      </c>
      <c r="B43" s="17">
        <v>84</v>
      </c>
      <c r="C43" s="17"/>
      <c r="D43" s="17">
        <v>33.1</v>
      </c>
      <c r="E43" s="18"/>
      <c r="F43" s="18">
        <f>D43/B43*100</f>
        <v>39.40476190476191</v>
      </c>
    </row>
    <row r="44" spans="1:6" ht="74.25" customHeight="1">
      <c r="A44" s="30" t="s">
        <v>69</v>
      </c>
      <c r="B44" s="17">
        <v>227</v>
      </c>
      <c r="C44" s="17"/>
      <c r="D44" s="17">
        <v>47.9</v>
      </c>
      <c r="E44" s="18"/>
      <c r="F44" s="18">
        <f>D44/B44*100</f>
        <v>21.101321585903083</v>
      </c>
    </row>
    <row r="45" spans="1:6" ht="30" customHeight="1">
      <c r="A45" s="26" t="s">
        <v>70</v>
      </c>
      <c r="B45" s="17">
        <v>580</v>
      </c>
      <c r="C45" s="17"/>
      <c r="D45" s="17">
        <v>159.5</v>
      </c>
      <c r="E45" s="18"/>
      <c r="F45" s="18">
        <f>D45/B45*100</f>
        <v>27.500000000000004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1507</v>
      </c>
      <c r="E46" s="10"/>
      <c r="F46" s="10">
        <f>(D46/B46)*100</f>
        <v>34.375</v>
      </c>
    </row>
    <row r="47" spans="1:6" ht="33.75" customHeight="1">
      <c r="A47" s="27" t="s">
        <v>71</v>
      </c>
      <c r="B47" s="17">
        <v>100</v>
      </c>
      <c r="C47" s="17"/>
      <c r="D47" s="17">
        <v>34.3</v>
      </c>
      <c r="E47" s="19">
        <v>51</v>
      </c>
      <c r="F47" s="18">
        <f>(D47/B47)*100</f>
        <v>34.3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150.5</v>
      </c>
      <c r="E49" s="19">
        <v>71</v>
      </c>
      <c r="F49" s="18">
        <f>(D49/B49)*100</f>
        <v>26.12847222222222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26</v>
      </c>
      <c r="E51" s="19">
        <v>121.2</v>
      </c>
      <c r="F51" s="18">
        <f aca="true" t="shared" si="1" ref="F51:F67">D51/B51*100</f>
        <v>21.311475409836063</v>
      </c>
    </row>
    <row r="52" spans="1:6" ht="68.25" customHeight="1">
      <c r="A52" s="26" t="s">
        <v>99</v>
      </c>
      <c r="B52" s="17">
        <v>1002</v>
      </c>
      <c r="C52" s="17"/>
      <c r="D52" s="17">
        <v>242</v>
      </c>
      <c r="E52" s="19">
        <v>887.3</v>
      </c>
      <c r="F52" s="18">
        <f t="shared" si="1"/>
        <v>24.151696606786427</v>
      </c>
    </row>
    <row r="53" spans="1:6" ht="27" customHeight="1">
      <c r="A53" s="26" t="s">
        <v>74</v>
      </c>
      <c r="B53" s="17">
        <v>50</v>
      </c>
      <c r="C53" s="17"/>
      <c r="D53" s="17">
        <v>22.5</v>
      </c>
      <c r="E53" s="19">
        <v>347.5</v>
      </c>
      <c r="F53" s="18">
        <f t="shared" si="1"/>
        <v>45</v>
      </c>
    </row>
    <row r="54" spans="1:6" ht="54" customHeight="1">
      <c r="A54" s="27" t="s">
        <v>75</v>
      </c>
      <c r="B54" s="17">
        <v>448</v>
      </c>
      <c r="C54" s="17"/>
      <c r="D54" s="17">
        <v>429.7</v>
      </c>
      <c r="E54" s="19">
        <v>87.6</v>
      </c>
      <c r="F54" s="18">
        <f t="shared" si="1"/>
        <v>95.91517857142857</v>
      </c>
    </row>
    <row r="55" spans="1:6" ht="60" customHeight="1">
      <c r="A55" s="26" t="s">
        <v>59</v>
      </c>
      <c r="B55" s="17">
        <v>32</v>
      </c>
      <c r="C55" s="17"/>
      <c r="D55" s="17">
        <v>19.7</v>
      </c>
      <c r="E55" s="19">
        <v>221.8</v>
      </c>
      <c r="F55" s="18">
        <f t="shared" si="1"/>
        <v>61.5625</v>
      </c>
    </row>
    <row r="56" spans="1:6" ht="42" customHeight="1">
      <c r="A56" s="26" t="s">
        <v>76</v>
      </c>
      <c r="B56" s="17">
        <v>130</v>
      </c>
      <c r="C56" s="17"/>
      <c r="D56" s="17">
        <v>25.6</v>
      </c>
      <c r="E56" s="19">
        <v>68.4</v>
      </c>
      <c r="F56" s="18">
        <f t="shared" si="1"/>
        <v>19.692307692307693</v>
      </c>
    </row>
    <row r="57" spans="1:6" ht="24.75" customHeight="1">
      <c r="A57" s="26" t="s">
        <v>77</v>
      </c>
      <c r="B57" s="17">
        <v>1924</v>
      </c>
      <c r="C57" s="17"/>
      <c r="D57" s="17">
        <v>556.7</v>
      </c>
      <c r="E57" s="17">
        <v>3536.16</v>
      </c>
      <c r="F57" s="18">
        <f t="shared" si="1"/>
        <v>28.93451143451144</v>
      </c>
    </row>
    <row r="58" spans="1:6" ht="18" customHeight="1">
      <c r="A58" s="25" t="s">
        <v>78</v>
      </c>
      <c r="B58" s="9">
        <v>514</v>
      </c>
      <c r="C58" s="9"/>
      <c r="D58" s="9">
        <v>133.2</v>
      </c>
      <c r="E58" s="10"/>
      <c r="F58" s="18">
        <f t="shared" si="1"/>
        <v>25.91439688715953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139835.19999999998</v>
      </c>
      <c r="E59" s="10"/>
      <c r="F59" s="10">
        <f t="shared" si="1"/>
        <v>42.94956692671539</v>
      </c>
    </row>
    <row r="60" spans="1:6" ht="15">
      <c r="A60" s="25" t="s">
        <v>32</v>
      </c>
      <c r="B60" s="9">
        <f>B61+B67+B68+B69</f>
        <v>1372338.4</v>
      </c>
      <c r="C60" s="9">
        <f>C61+C67+C68+C69</f>
        <v>0</v>
      </c>
      <c r="D60" s="9">
        <f>D61+D67+D68+D69</f>
        <v>405166.19999999995</v>
      </c>
      <c r="E60" s="10"/>
      <c r="F60" s="10">
        <f t="shared" si="1"/>
        <v>29.523782180838193</v>
      </c>
    </row>
    <row r="61" spans="1:6" ht="24.75" customHeight="1">
      <c r="A61" s="31" t="s">
        <v>79</v>
      </c>
      <c r="B61" s="9">
        <f>B63+B64+B65+B66</f>
        <v>1371605.0999999999</v>
      </c>
      <c r="C61" s="9">
        <f>C63+C64+C65+C66</f>
        <v>0</v>
      </c>
      <c r="D61" s="9">
        <f>D63+D64+D65+D66</f>
        <v>412796.6</v>
      </c>
      <c r="E61" s="10"/>
      <c r="F61" s="10">
        <f t="shared" si="1"/>
        <v>30.095878179513914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125844.5</v>
      </c>
      <c r="E62" s="20">
        <f>E63</f>
        <v>0</v>
      </c>
      <c r="F62" s="20">
        <f>F63</f>
        <v>33.60360697148442</v>
      </c>
    </row>
    <row r="63" spans="1:6" ht="21.75" customHeight="1">
      <c r="A63" s="26" t="s">
        <v>86</v>
      </c>
      <c r="B63" s="16">
        <v>374497</v>
      </c>
      <c r="C63" s="16"/>
      <c r="D63" s="16">
        <v>125844.5</v>
      </c>
      <c r="E63" s="21"/>
      <c r="F63" s="21">
        <f t="shared" si="1"/>
        <v>33.60360697148442</v>
      </c>
    </row>
    <row r="64" spans="1:6" ht="28.5" customHeight="1">
      <c r="A64" s="26" t="s">
        <v>53</v>
      </c>
      <c r="B64" s="16">
        <v>77570.1</v>
      </c>
      <c r="C64" s="16"/>
      <c r="D64" s="16">
        <v>920.8</v>
      </c>
      <c r="E64" s="21"/>
      <c r="F64" s="21">
        <f t="shared" si="1"/>
        <v>1.1870553215736475</v>
      </c>
    </row>
    <row r="65" spans="1:6" ht="21.75" customHeight="1">
      <c r="A65" s="26" t="s">
        <v>81</v>
      </c>
      <c r="B65" s="16">
        <v>910612.6</v>
      </c>
      <c r="C65" s="16"/>
      <c r="D65" s="16">
        <v>281733.6</v>
      </c>
      <c r="E65" s="21"/>
      <c r="F65" s="21">
        <f t="shared" si="1"/>
        <v>30.93890859845339</v>
      </c>
    </row>
    <row r="66" spans="1:6" ht="15">
      <c r="A66" s="26" t="s">
        <v>34</v>
      </c>
      <c r="B66" s="16">
        <v>8925.4</v>
      </c>
      <c r="C66" s="16"/>
      <c r="D66" s="16">
        <v>4297.7</v>
      </c>
      <c r="E66" s="21"/>
      <c r="F66" s="21">
        <f t="shared" si="1"/>
        <v>48.151343357160464</v>
      </c>
    </row>
    <row r="67" spans="1:6" ht="15">
      <c r="A67" s="26" t="s">
        <v>87</v>
      </c>
      <c r="B67" s="16">
        <v>733.3</v>
      </c>
      <c r="C67" s="16"/>
      <c r="D67" s="16">
        <v>59</v>
      </c>
      <c r="E67" s="21"/>
      <c r="F67" s="21">
        <f t="shared" si="1"/>
        <v>8.04582026455748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-7689.4</v>
      </c>
      <c r="E69" s="21"/>
      <c r="F69" s="21"/>
    </row>
    <row r="70" spans="1:6" ht="15">
      <c r="A70" s="25" t="s">
        <v>20</v>
      </c>
      <c r="B70" s="9">
        <f>B59+B60</f>
        <v>1697918.4</v>
      </c>
      <c r="C70" s="9"/>
      <c r="D70" s="9">
        <f>D59+D60</f>
        <v>545001.3999999999</v>
      </c>
      <c r="E70" s="10"/>
      <c r="F70" s="10">
        <f>D70/B70*100</f>
        <v>32.09820919544779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46246.5</v>
      </c>
      <c r="C72" s="17"/>
      <c r="D72" s="17">
        <v>24299.2</v>
      </c>
      <c r="E72" s="18"/>
      <c r="F72" s="18">
        <f>(D72/B72)*100</f>
        <v>52.542787021720564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4002.7</v>
      </c>
      <c r="E74" s="18"/>
      <c r="F74" s="18">
        <f aca="true" t="shared" si="2" ref="F74:F84">(D74/B74)*100</f>
        <v>52.24297479671613</v>
      </c>
    </row>
    <row r="75" spans="1:6" ht="13.5">
      <c r="A75" s="26" t="s">
        <v>31</v>
      </c>
      <c r="B75" s="17">
        <v>136472.9</v>
      </c>
      <c r="C75" s="17"/>
      <c r="D75" s="17">
        <v>26292</v>
      </c>
      <c r="E75" s="18"/>
      <c r="F75" s="18">
        <f t="shared" si="2"/>
        <v>19.26536330656123</v>
      </c>
    </row>
    <row r="76" spans="1:6" ht="13.5">
      <c r="A76" s="26" t="s">
        <v>39</v>
      </c>
      <c r="B76" s="17">
        <v>80996.2</v>
      </c>
      <c r="C76" s="17"/>
      <c r="D76" s="17">
        <v>17153</v>
      </c>
      <c r="E76" s="18"/>
      <c r="F76" s="18">
        <f t="shared" si="2"/>
        <v>21.177536723945074</v>
      </c>
    </row>
    <row r="77" spans="1:6" ht="13.5">
      <c r="A77" s="26" t="s">
        <v>22</v>
      </c>
      <c r="B77" s="17">
        <v>875168.3</v>
      </c>
      <c r="C77" s="17"/>
      <c r="D77" s="17">
        <v>260298</v>
      </c>
      <c r="E77" s="18"/>
      <c r="F77" s="18">
        <f t="shared" si="2"/>
        <v>29.742622076233793</v>
      </c>
    </row>
    <row r="78" spans="1:6" ht="13.5">
      <c r="A78" s="26" t="s">
        <v>38</v>
      </c>
      <c r="B78" s="17">
        <v>49326.8</v>
      </c>
      <c r="C78" s="17"/>
      <c r="D78" s="17">
        <v>30912.1</v>
      </c>
      <c r="E78" s="18"/>
      <c r="F78" s="18">
        <f t="shared" si="2"/>
        <v>62.66796143273028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482331.3</v>
      </c>
      <c r="C81" s="17"/>
      <c r="D81" s="17">
        <v>146779.1</v>
      </c>
      <c r="E81" s="18"/>
      <c r="F81" s="18">
        <f t="shared" si="2"/>
        <v>30.43117873544595</v>
      </c>
    </row>
    <row r="82" spans="1:6" ht="13.5">
      <c r="A82" s="26" t="s">
        <v>46</v>
      </c>
      <c r="B82" s="17">
        <v>19979.3</v>
      </c>
      <c r="C82" s="17"/>
      <c r="D82" s="17">
        <v>11160</v>
      </c>
      <c r="E82" s="18"/>
      <c r="F82" s="18">
        <f t="shared" si="2"/>
        <v>55.85781283628556</v>
      </c>
    </row>
    <row r="83" spans="1:6" ht="13.5">
      <c r="A83" s="26" t="s">
        <v>47</v>
      </c>
      <c r="B83" s="17">
        <v>8610.7</v>
      </c>
      <c r="C83" s="17"/>
      <c r="D83" s="17">
        <v>2819.8</v>
      </c>
      <c r="E83" s="18"/>
      <c r="F83" s="18">
        <f t="shared" si="2"/>
        <v>32.74762795126993</v>
      </c>
    </row>
    <row r="84" spans="1:6" ht="13.5">
      <c r="A84" s="26" t="s">
        <v>48</v>
      </c>
      <c r="B84" s="17">
        <v>26</v>
      </c>
      <c r="C84" s="17"/>
      <c r="D84" s="17">
        <v>7.1</v>
      </c>
      <c r="E84" s="18"/>
      <c r="F84" s="18">
        <f t="shared" si="2"/>
        <v>27.307692307692307</v>
      </c>
    </row>
    <row r="85" spans="1:7" ht="15">
      <c r="A85" s="25" t="s">
        <v>24</v>
      </c>
      <c r="B85" s="9">
        <f>SUM(B72:B84)</f>
        <v>1707073.6</v>
      </c>
      <c r="C85" s="9">
        <f>SUM(C72:C84)</f>
        <v>0</v>
      </c>
      <c r="D85" s="9">
        <f>SUM(D72:D84)</f>
        <v>523812.49999999994</v>
      </c>
      <c r="E85" s="10">
        <f>SUM(E72:E84)</f>
        <v>0</v>
      </c>
      <c r="F85" s="10">
        <f>D85/B85*100</f>
        <v>30.68482225956748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-21188.899999999965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-3336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-3336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-3336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-17852.899999999965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103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104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99127</v>
      </c>
      <c r="E7" s="10"/>
      <c r="F7" s="11">
        <f aca="true" t="shared" si="0" ref="F7:F17">(D7/B7)*100</f>
        <v>47.70101391181325</v>
      </c>
    </row>
    <row r="8" spans="1:6" ht="60" customHeight="1">
      <c r="A8" s="26" t="s">
        <v>50</v>
      </c>
      <c r="B8" s="12">
        <v>206529</v>
      </c>
      <c r="C8" s="12"/>
      <c r="D8" s="12">
        <v>98677.2</v>
      </c>
      <c r="E8" s="13"/>
      <c r="F8" s="13">
        <f t="shared" si="0"/>
        <v>47.778859143268015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503.1</v>
      </c>
      <c r="E10" s="13"/>
      <c r="F10" s="13">
        <f t="shared" si="0"/>
        <v>46.84357541899441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3630.6000000000004</v>
      </c>
      <c r="E13" s="15"/>
      <c r="F13" s="15">
        <f t="shared" si="0"/>
        <v>43.70530877573132</v>
      </c>
    </row>
    <row r="14" spans="1:6" ht="48">
      <c r="A14" s="26" t="s">
        <v>2</v>
      </c>
      <c r="B14" s="12">
        <v>2953</v>
      </c>
      <c r="C14" s="12"/>
      <c r="D14" s="12">
        <v>1640.1</v>
      </c>
      <c r="E14" s="13"/>
      <c r="F14" s="13">
        <f t="shared" si="0"/>
        <v>55.54012868269555</v>
      </c>
    </row>
    <row r="15" spans="1:6" ht="74.25" customHeight="1">
      <c r="A15" s="26" t="s">
        <v>3</v>
      </c>
      <c r="B15" s="12">
        <v>21</v>
      </c>
      <c r="C15" s="12"/>
      <c r="D15" s="12">
        <v>12.3</v>
      </c>
      <c r="E15" s="13"/>
      <c r="F15" s="13">
        <f t="shared" si="0"/>
        <v>58.57142857142858</v>
      </c>
    </row>
    <row r="16" spans="1:6" ht="48">
      <c r="A16" s="26" t="s">
        <v>57</v>
      </c>
      <c r="B16" s="12">
        <v>5882</v>
      </c>
      <c r="C16" s="12"/>
      <c r="D16" s="12">
        <v>2276.4</v>
      </c>
      <c r="E16" s="13"/>
      <c r="F16" s="13">
        <f t="shared" si="0"/>
        <v>38.70112206732404</v>
      </c>
    </row>
    <row r="17" spans="1:6" ht="48">
      <c r="A17" s="26" t="s">
        <v>4</v>
      </c>
      <c r="B17" s="12">
        <v>-549</v>
      </c>
      <c r="C17" s="12"/>
      <c r="D17" s="12">
        <v>-298.2</v>
      </c>
      <c r="E17" s="13"/>
      <c r="F17" s="13">
        <f t="shared" si="0"/>
        <v>54.31693989071038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18013.4</v>
      </c>
      <c r="E18" s="10"/>
      <c r="F18" s="11">
        <f>(D18/B18)*100</f>
        <v>60.22937006820918</v>
      </c>
    </row>
    <row r="19" spans="1:6" ht="24">
      <c r="A19" s="26" t="s">
        <v>88</v>
      </c>
      <c r="B19" s="12">
        <v>10972</v>
      </c>
      <c r="C19" s="12"/>
      <c r="D19" s="12">
        <v>7819.8</v>
      </c>
      <c r="E19" s="10"/>
      <c r="F19" s="18">
        <f>D19/B19*100</f>
        <v>71.2705067444404</v>
      </c>
    </row>
    <row r="20" spans="1:6" ht="24">
      <c r="A20" s="26" t="s">
        <v>26</v>
      </c>
      <c r="B20" s="12">
        <v>18755</v>
      </c>
      <c r="C20" s="12"/>
      <c r="D20" s="12">
        <v>10086.6</v>
      </c>
      <c r="E20" s="13"/>
      <c r="F20" s="13">
        <f>(D20/B20)*100</f>
        <v>53.780858437749934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</v>
      </c>
      <c r="E22" s="13"/>
      <c r="F22" s="13">
        <f>(D22/B22)*100</f>
        <v>70.86092715231787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8574.5</v>
      </c>
      <c r="E23" s="10"/>
      <c r="F23" s="10">
        <f>(D23/B23)*100</f>
        <v>31.835226850820526</v>
      </c>
    </row>
    <row r="24" spans="1:6" ht="15" customHeight="1">
      <c r="A24" s="26" t="s">
        <v>61</v>
      </c>
      <c r="B24" s="12">
        <v>3325</v>
      </c>
      <c r="C24" s="12"/>
      <c r="D24" s="12">
        <v>933.1</v>
      </c>
      <c r="E24" s="13"/>
      <c r="F24" s="13">
        <f>(D24/B24)*100</f>
        <v>28.063157894736847</v>
      </c>
    </row>
    <row r="25" spans="1:6" ht="12.75">
      <c r="A25" s="26" t="s">
        <v>5</v>
      </c>
      <c r="B25" s="12">
        <v>1428</v>
      </c>
      <c r="C25" s="12"/>
      <c r="D25" s="12">
        <v>320.5</v>
      </c>
      <c r="E25" s="13"/>
      <c r="F25" s="13">
        <f>(D25/B25)*100</f>
        <v>22.443977591036415</v>
      </c>
    </row>
    <row r="26" spans="1:6" ht="13.5" customHeight="1">
      <c r="A26" s="27" t="s">
        <v>18</v>
      </c>
      <c r="B26" s="12">
        <v>22181</v>
      </c>
      <c r="C26" s="12"/>
      <c r="D26" s="12">
        <v>7320.9</v>
      </c>
      <c r="E26" s="13"/>
      <c r="F26" s="13">
        <f>(D26/B26)*100</f>
        <v>33.005274784725664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4373.3</v>
      </c>
      <c r="E27" s="10">
        <f>E28+E30</f>
        <v>0</v>
      </c>
      <c r="F27" s="10">
        <f>F28</f>
        <v>45.63607085346216</v>
      </c>
    </row>
    <row r="28" spans="1:6" ht="42" customHeight="1">
      <c r="A28" s="28" t="s">
        <v>62</v>
      </c>
      <c r="B28" s="12">
        <v>6210</v>
      </c>
      <c r="C28" s="12"/>
      <c r="D28" s="12">
        <v>2834</v>
      </c>
      <c r="E28" s="13"/>
      <c r="F28" s="13">
        <f>(D28/B28)*100</f>
        <v>45.63607085346216</v>
      </c>
    </row>
    <row r="29" spans="1:6" ht="59.25" customHeight="1">
      <c r="A29" s="26" t="s">
        <v>98</v>
      </c>
      <c r="B29" s="12">
        <v>7</v>
      </c>
      <c r="C29" s="12"/>
      <c r="D29" s="12">
        <v>1.5</v>
      </c>
      <c r="E29" s="13"/>
      <c r="F29" s="13">
        <f>(D29/B29)*100</f>
        <v>21.428571428571427</v>
      </c>
    </row>
    <row r="30" spans="1:6" ht="48.75" customHeight="1">
      <c r="A30" s="28" t="s">
        <v>85</v>
      </c>
      <c r="B30" s="12">
        <v>3873</v>
      </c>
      <c r="C30" s="12"/>
      <c r="D30" s="12">
        <v>1537.8</v>
      </c>
      <c r="E30" s="13"/>
      <c r="F30" s="13">
        <f>(D30/B30)*100</f>
        <v>39.705654531371025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10381.6</v>
      </c>
      <c r="E33" s="10"/>
      <c r="F33" s="10">
        <f>(D33/B33)*100</f>
        <v>41.94585858585859</v>
      </c>
    </row>
    <row r="34" spans="1:6" ht="69.75" customHeight="1">
      <c r="A34" s="26" t="s">
        <v>43</v>
      </c>
      <c r="B34" s="12">
        <v>23815</v>
      </c>
      <c r="C34" s="12"/>
      <c r="D34" s="12">
        <v>9766.1</v>
      </c>
      <c r="E34" s="13"/>
      <c r="F34" s="13">
        <f>(D34/B34)*100</f>
        <v>41.00818811673315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615.5</v>
      </c>
      <c r="E36" s="13"/>
      <c r="F36" s="13">
        <f>D36/B36*100</f>
        <v>65.8288770053476</v>
      </c>
    </row>
    <row r="37" spans="1:6" ht="15">
      <c r="A37" s="25" t="s">
        <v>28</v>
      </c>
      <c r="B37" s="9">
        <f>B38</f>
        <v>1855</v>
      </c>
      <c r="C37" s="9"/>
      <c r="D37" s="9">
        <f>D38</f>
        <v>1065.1</v>
      </c>
      <c r="E37" s="10"/>
      <c r="F37" s="10">
        <f>(D37/B37)*100</f>
        <v>57.41778975741239</v>
      </c>
    </row>
    <row r="38" spans="1:6" ht="12.75" customHeight="1">
      <c r="A38" s="26" t="s">
        <v>49</v>
      </c>
      <c r="B38" s="12">
        <v>1855</v>
      </c>
      <c r="C38" s="12"/>
      <c r="D38" s="12">
        <v>1065.1</v>
      </c>
      <c r="E38" s="13"/>
      <c r="F38" s="13">
        <f>(D38/B38)*100</f>
        <v>57.41778975741239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18814.199999999997</v>
      </c>
      <c r="E39" s="10"/>
      <c r="F39" s="10">
        <f>D39/B39*100</f>
        <v>185.5809824422963</v>
      </c>
    </row>
    <row r="40" spans="1:6" ht="18" customHeight="1">
      <c r="A40" s="27" t="s">
        <v>66</v>
      </c>
      <c r="B40" s="17">
        <v>27</v>
      </c>
      <c r="C40" s="17"/>
      <c r="D40" s="17">
        <v>9.6</v>
      </c>
      <c r="E40" s="18"/>
      <c r="F40" s="18">
        <f>D40/B40*100</f>
        <v>35.55555555555556</v>
      </c>
    </row>
    <row r="41" spans="1:6" ht="15" customHeight="1">
      <c r="A41" s="26" t="s">
        <v>67</v>
      </c>
      <c r="B41" s="17">
        <v>10111</v>
      </c>
      <c r="C41" s="17"/>
      <c r="D41" s="17">
        <v>18804.6</v>
      </c>
      <c r="E41" s="18"/>
      <c r="F41" s="18">
        <f>D41/B41*100</f>
        <v>185.98160419345265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329</v>
      </c>
      <c r="E42" s="10"/>
      <c r="F42" s="10">
        <f>(D42/B42)*100</f>
        <v>36.92480359147026</v>
      </c>
    </row>
    <row r="43" spans="1:6" ht="21" customHeight="1">
      <c r="A43" s="26" t="s">
        <v>68</v>
      </c>
      <c r="B43" s="17">
        <v>84</v>
      </c>
      <c r="C43" s="17"/>
      <c r="D43" s="17">
        <v>39.4</v>
      </c>
      <c r="E43" s="18"/>
      <c r="F43" s="18">
        <f>D43/B43*100</f>
        <v>46.904761904761905</v>
      </c>
    </row>
    <row r="44" spans="1:6" ht="74.25" customHeight="1">
      <c r="A44" s="30" t="s">
        <v>69</v>
      </c>
      <c r="B44" s="17">
        <v>227</v>
      </c>
      <c r="C44" s="17"/>
      <c r="D44" s="17">
        <v>66.9</v>
      </c>
      <c r="E44" s="18"/>
      <c r="F44" s="18">
        <f>D44/B44*100</f>
        <v>29.47136563876652</v>
      </c>
    </row>
    <row r="45" spans="1:6" ht="30" customHeight="1">
      <c r="A45" s="26" t="s">
        <v>70</v>
      </c>
      <c r="B45" s="17">
        <v>580</v>
      </c>
      <c r="C45" s="17"/>
      <c r="D45" s="17">
        <v>222.7</v>
      </c>
      <c r="E45" s="18"/>
      <c r="F45" s="18">
        <f>D45/B45*100</f>
        <v>38.39655172413793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3747.6000000000004</v>
      </c>
      <c r="E46" s="10"/>
      <c r="F46" s="10">
        <f>(D46/B46)*100</f>
        <v>85.48357664233578</v>
      </c>
    </row>
    <row r="47" spans="1:6" ht="33.75" customHeight="1">
      <c r="A47" s="27" t="s">
        <v>71</v>
      </c>
      <c r="B47" s="17">
        <v>100</v>
      </c>
      <c r="C47" s="17"/>
      <c r="D47" s="17">
        <v>35.6</v>
      </c>
      <c r="E47" s="19">
        <v>51</v>
      </c>
      <c r="F47" s="18">
        <f>(D47/B47)*100</f>
        <v>35.6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217.5</v>
      </c>
      <c r="E49" s="19">
        <v>71</v>
      </c>
      <c r="F49" s="18">
        <f>(D49/B49)*100</f>
        <v>37.76041666666667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65</v>
      </c>
      <c r="E51" s="19">
        <v>121.2</v>
      </c>
      <c r="F51" s="18">
        <f aca="true" t="shared" si="1" ref="F51:F67">D51/B51*100</f>
        <v>53.278688524590166</v>
      </c>
    </row>
    <row r="52" spans="1:6" ht="68.25" customHeight="1">
      <c r="A52" s="26" t="s">
        <v>99</v>
      </c>
      <c r="B52" s="17">
        <v>1002</v>
      </c>
      <c r="C52" s="17"/>
      <c r="D52" s="17">
        <v>466.4</v>
      </c>
      <c r="E52" s="19">
        <v>887.3</v>
      </c>
      <c r="F52" s="18">
        <f t="shared" si="1"/>
        <v>46.54690618762475</v>
      </c>
    </row>
    <row r="53" spans="1:6" ht="27" customHeight="1">
      <c r="A53" s="26" t="s">
        <v>74</v>
      </c>
      <c r="B53" s="17">
        <v>50</v>
      </c>
      <c r="C53" s="17"/>
      <c r="D53" s="17">
        <v>35</v>
      </c>
      <c r="E53" s="19">
        <v>347.5</v>
      </c>
      <c r="F53" s="18">
        <f t="shared" si="1"/>
        <v>70</v>
      </c>
    </row>
    <row r="54" spans="1:6" ht="54" customHeight="1">
      <c r="A54" s="27" t="s">
        <v>75</v>
      </c>
      <c r="B54" s="17">
        <v>448</v>
      </c>
      <c r="C54" s="17"/>
      <c r="D54" s="17">
        <v>2106.7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32</v>
      </c>
      <c r="C55" s="17"/>
      <c r="D55" s="17">
        <v>22.8</v>
      </c>
      <c r="E55" s="19">
        <v>221.8</v>
      </c>
      <c r="F55" s="18">
        <f t="shared" si="1"/>
        <v>71.25</v>
      </c>
    </row>
    <row r="56" spans="1:6" ht="42" customHeight="1">
      <c r="A56" s="26" t="s">
        <v>76</v>
      </c>
      <c r="B56" s="17">
        <v>130</v>
      </c>
      <c r="C56" s="17"/>
      <c r="D56" s="17">
        <v>50.4</v>
      </c>
      <c r="E56" s="19">
        <v>68.4</v>
      </c>
      <c r="F56" s="18">
        <f t="shared" si="1"/>
        <v>38.76923076923077</v>
      </c>
    </row>
    <row r="57" spans="1:6" ht="24.75" customHeight="1">
      <c r="A57" s="26" t="s">
        <v>77</v>
      </c>
      <c r="B57" s="17">
        <v>1924</v>
      </c>
      <c r="C57" s="17"/>
      <c r="D57" s="17">
        <v>748.2</v>
      </c>
      <c r="E57" s="17">
        <v>3536.16</v>
      </c>
      <c r="F57" s="18">
        <f t="shared" si="1"/>
        <v>38.88773388773389</v>
      </c>
    </row>
    <row r="58" spans="1:6" ht="18" customHeight="1">
      <c r="A58" s="25" t="s">
        <v>78</v>
      </c>
      <c r="B58" s="9">
        <v>514</v>
      </c>
      <c r="C58" s="9"/>
      <c r="D58" s="9">
        <v>215</v>
      </c>
      <c r="E58" s="10"/>
      <c r="F58" s="11">
        <f t="shared" si="1"/>
        <v>41.82879377431907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168271.30000000002</v>
      </c>
      <c r="E59" s="10"/>
      <c r="F59" s="10">
        <f t="shared" si="1"/>
        <v>51.68354935806868</v>
      </c>
    </row>
    <row r="60" spans="1:6" ht="15">
      <c r="A60" s="25" t="s">
        <v>32</v>
      </c>
      <c r="B60" s="9">
        <f>B61+B67+B68+B69</f>
        <v>1383893.4999999998</v>
      </c>
      <c r="C60" s="9">
        <f>C61+C67+C68+C69</f>
        <v>0</v>
      </c>
      <c r="D60" s="9">
        <f>D61+D67+D68+D69</f>
        <v>520709.60000000003</v>
      </c>
      <c r="E60" s="10"/>
      <c r="F60" s="10">
        <f t="shared" si="1"/>
        <v>37.62642139731129</v>
      </c>
    </row>
    <row r="61" spans="1:6" ht="24.75" customHeight="1">
      <c r="A61" s="31" t="s">
        <v>79</v>
      </c>
      <c r="B61" s="9">
        <f>B63+B64+B65+B66</f>
        <v>1383129.2999999998</v>
      </c>
      <c r="C61" s="9">
        <f>C63+C64+C65+C66</f>
        <v>0</v>
      </c>
      <c r="D61" s="9">
        <f>D63+D64+D65+D66</f>
        <v>528099.8</v>
      </c>
      <c r="E61" s="10"/>
      <c r="F61" s="10">
        <f t="shared" si="1"/>
        <v>38.18152070092074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159044.5</v>
      </c>
      <c r="E62" s="20">
        <f>E63</f>
        <v>0</v>
      </c>
      <c r="F62" s="20">
        <f>F63</f>
        <v>42.46883152602023</v>
      </c>
    </row>
    <row r="63" spans="1:6" ht="21.75" customHeight="1">
      <c r="A63" s="26" t="s">
        <v>86</v>
      </c>
      <c r="B63" s="16">
        <v>374497</v>
      </c>
      <c r="C63" s="16"/>
      <c r="D63" s="16">
        <v>159044.5</v>
      </c>
      <c r="E63" s="21"/>
      <c r="F63" s="21">
        <f t="shared" si="1"/>
        <v>42.46883152602023</v>
      </c>
    </row>
    <row r="64" spans="1:6" ht="28.5" customHeight="1">
      <c r="A64" s="26" t="s">
        <v>53</v>
      </c>
      <c r="B64" s="16">
        <v>89051.6</v>
      </c>
      <c r="C64" s="16"/>
      <c r="D64" s="16">
        <v>1534.2</v>
      </c>
      <c r="E64" s="21"/>
      <c r="F64" s="21">
        <f t="shared" si="1"/>
        <v>1.7228213754721982</v>
      </c>
    </row>
    <row r="65" spans="1:6" ht="21.75" customHeight="1">
      <c r="A65" s="26" t="s">
        <v>81</v>
      </c>
      <c r="B65" s="16">
        <v>910655.3</v>
      </c>
      <c r="C65" s="16"/>
      <c r="D65" s="16">
        <v>362070.3</v>
      </c>
      <c r="E65" s="21"/>
      <c r="F65" s="21">
        <f t="shared" si="1"/>
        <v>39.75931397972427</v>
      </c>
    </row>
    <row r="66" spans="1:6" ht="15">
      <c r="A66" s="26" t="s">
        <v>34</v>
      </c>
      <c r="B66" s="16">
        <v>8925.4</v>
      </c>
      <c r="C66" s="16"/>
      <c r="D66" s="16">
        <v>5450.8</v>
      </c>
      <c r="E66" s="21"/>
      <c r="F66" s="21">
        <f t="shared" si="1"/>
        <v>61.07065229569544</v>
      </c>
    </row>
    <row r="67" spans="1:6" ht="15">
      <c r="A67" s="26" t="s">
        <v>87</v>
      </c>
      <c r="B67" s="16">
        <v>764.2</v>
      </c>
      <c r="C67" s="16"/>
      <c r="D67" s="16">
        <v>299.6</v>
      </c>
      <c r="E67" s="21"/>
      <c r="F67" s="21">
        <f t="shared" si="1"/>
        <v>39.20439675477624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-7689.8</v>
      </c>
      <c r="E69" s="21"/>
      <c r="F69" s="21"/>
    </row>
    <row r="70" spans="1:6" ht="15">
      <c r="A70" s="25" t="s">
        <v>20</v>
      </c>
      <c r="B70" s="9">
        <f>B59+B60</f>
        <v>1709473.4999999998</v>
      </c>
      <c r="C70" s="9"/>
      <c r="D70" s="9">
        <f>D59+D60</f>
        <v>688980.9</v>
      </c>
      <c r="E70" s="10"/>
      <c r="F70" s="10">
        <f>D70/B70*100</f>
        <v>40.30368999577941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46502.8</v>
      </c>
      <c r="C72" s="17"/>
      <c r="D72" s="17">
        <v>30346.7</v>
      </c>
      <c r="E72" s="18"/>
      <c r="F72" s="18">
        <f>(D72/B72)*100</f>
        <v>65.25779092871828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4916.2</v>
      </c>
      <c r="E74" s="18"/>
      <c r="F74" s="18">
        <f aca="true" t="shared" si="2" ref="F74:F84">(D74/B74)*100</f>
        <v>64.16591618048214</v>
      </c>
    </row>
    <row r="75" spans="1:6" ht="13.5">
      <c r="A75" s="26" t="s">
        <v>31</v>
      </c>
      <c r="B75" s="17">
        <v>136742.1</v>
      </c>
      <c r="C75" s="17"/>
      <c r="D75" s="17">
        <v>35392.6</v>
      </c>
      <c r="E75" s="18"/>
      <c r="F75" s="18">
        <f t="shared" si="2"/>
        <v>25.882738381230062</v>
      </c>
    </row>
    <row r="76" spans="1:6" ht="13.5">
      <c r="A76" s="26" t="s">
        <v>39</v>
      </c>
      <c r="B76" s="17">
        <v>91930.4</v>
      </c>
      <c r="C76" s="17"/>
      <c r="D76" s="17">
        <v>21290.7</v>
      </c>
      <c r="E76" s="18"/>
      <c r="F76" s="18">
        <f t="shared" si="2"/>
        <v>23.15958594762995</v>
      </c>
    </row>
    <row r="77" spans="1:6" ht="13.5">
      <c r="A77" s="26" t="s">
        <v>22</v>
      </c>
      <c r="B77" s="17">
        <v>875154.3</v>
      </c>
      <c r="C77" s="17"/>
      <c r="D77" s="17">
        <v>338357.6</v>
      </c>
      <c r="E77" s="18"/>
      <c r="F77" s="18">
        <f t="shared" si="2"/>
        <v>38.662622122750236</v>
      </c>
    </row>
    <row r="78" spans="1:6" ht="13.5">
      <c r="A78" s="26" t="s">
        <v>38</v>
      </c>
      <c r="B78" s="17">
        <v>49318.4</v>
      </c>
      <c r="C78" s="17"/>
      <c r="D78" s="17">
        <v>38615.3</v>
      </c>
      <c r="E78" s="18"/>
      <c r="F78" s="18">
        <f t="shared" si="2"/>
        <v>78.29795776018688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482373.9</v>
      </c>
      <c r="C81" s="17"/>
      <c r="D81" s="17">
        <v>184691.9</v>
      </c>
      <c r="E81" s="18"/>
      <c r="F81" s="18">
        <f t="shared" si="2"/>
        <v>38.28812048081374</v>
      </c>
    </row>
    <row r="82" spans="1:6" ht="13.5">
      <c r="A82" s="26" t="s">
        <v>46</v>
      </c>
      <c r="B82" s="17">
        <v>20032.7</v>
      </c>
      <c r="C82" s="17"/>
      <c r="D82" s="17">
        <v>14653.6</v>
      </c>
      <c r="E82" s="18"/>
      <c r="F82" s="18">
        <f t="shared" si="2"/>
        <v>73.1484023621379</v>
      </c>
    </row>
    <row r="83" spans="1:6" ht="13.5">
      <c r="A83" s="26" t="s">
        <v>47</v>
      </c>
      <c r="B83" s="17">
        <v>8632.5</v>
      </c>
      <c r="C83" s="17"/>
      <c r="D83" s="17">
        <v>3551.2</v>
      </c>
      <c r="E83" s="18"/>
      <c r="F83" s="18">
        <f t="shared" si="2"/>
        <v>41.137561540689255</v>
      </c>
    </row>
    <row r="84" spans="1:6" ht="13.5">
      <c r="A84" s="26" t="s">
        <v>48</v>
      </c>
      <c r="B84" s="17">
        <v>26</v>
      </c>
      <c r="C84" s="17"/>
      <c r="D84" s="17">
        <v>9.3</v>
      </c>
      <c r="E84" s="18"/>
      <c r="F84" s="18">
        <f t="shared" si="2"/>
        <v>35.76923076923077</v>
      </c>
    </row>
    <row r="85" spans="1:7" ht="15">
      <c r="A85" s="25" t="s">
        <v>24</v>
      </c>
      <c r="B85" s="9">
        <f>SUM(B72:B84)</f>
        <v>1718628.7</v>
      </c>
      <c r="C85" s="9">
        <f>SUM(C72:C84)</f>
        <v>0</v>
      </c>
      <c r="D85" s="9">
        <f>SUM(D72:D84)</f>
        <v>671914.6</v>
      </c>
      <c r="E85" s="10">
        <f>SUM(E72:E84)</f>
        <v>0</v>
      </c>
      <c r="F85" s="10">
        <f>D85/B85*100</f>
        <v>39.09597227138125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-17066.300000000047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-4170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-4170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-4170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-12896.300000000047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106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109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119383.5</v>
      </c>
      <c r="E7" s="10"/>
      <c r="F7" s="11">
        <f aca="true" t="shared" si="0" ref="F7:F17">(D7/B7)*100</f>
        <v>56.53056102735056</v>
      </c>
    </row>
    <row r="8" spans="1:6" ht="60" customHeight="1">
      <c r="A8" s="26" t="s">
        <v>50</v>
      </c>
      <c r="B8" s="12">
        <v>209904</v>
      </c>
      <c r="C8" s="12"/>
      <c r="D8" s="12">
        <v>118418.8</v>
      </c>
      <c r="E8" s="13"/>
      <c r="F8" s="13">
        <f t="shared" si="0"/>
        <v>56.4156947938105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1018</v>
      </c>
      <c r="E10" s="13"/>
      <c r="F10" s="13">
        <f t="shared" si="0"/>
        <v>94.78584729981378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4298.2</v>
      </c>
      <c r="E13" s="15"/>
      <c r="F13" s="15">
        <f t="shared" si="0"/>
        <v>51.74190441796075</v>
      </c>
    </row>
    <row r="14" spans="1:6" ht="48">
      <c r="A14" s="26" t="s">
        <v>2</v>
      </c>
      <c r="B14" s="12">
        <v>2953</v>
      </c>
      <c r="C14" s="12"/>
      <c r="D14" s="12">
        <v>1951.2</v>
      </c>
      <c r="E14" s="13"/>
      <c r="F14" s="13">
        <f t="shared" si="0"/>
        <v>66.07517778530308</v>
      </c>
    </row>
    <row r="15" spans="1:6" ht="74.25" customHeight="1">
      <c r="A15" s="26" t="s">
        <v>3</v>
      </c>
      <c r="B15" s="12">
        <v>21</v>
      </c>
      <c r="C15" s="12"/>
      <c r="D15" s="12">
        <v>14.8</v>
      </c>
      <c r="E15" s="13"/>
      <c r="F15" s="13">
        <f t="shared" si="0"/>
        <v>70.47619047619048</v>
      </c>
    </row>
    <row r="16" spans="1:6" ht="48">
      <c r="A16" s="26" t="s">
        <v>57</v>
      </c>
      <c r="B16" s="12">
        <v>5882</v>
      </c>
      <c r="C16" s="12"/>
      <c r="D16" s="12">
        <v>2703.8</v>
      </c>
      <c r="E16" s="13"/>
      <c r="F16" s="13">
        <f t="shared" si="0"/>
        <v>45.96735804148249</v>
      </c>
    </row>
    <row r="17" spans="1:6" ht="48">
      <c r="A17" s="26" t="s">
        <v>4</v>
      </c>
      <c r="B17" s="12">
        <v>-549</v>
      </c>
      <c r="C17" s="12"/>
      <c r="D17" s="12">
        <v>-371.6</v>
      </c>
      <c r="E17" s="13"/>
      <c r="F17" s="13">
        <f t="shared" si="0"/>
        <v>67.68670309653916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18412.9</v>
      </c>
      <c r="E18" s="10"/>
      <c r="F18" s="11">
        <f>(D18/B18)*100</f>
        <v>52.4091310164233</v>
      </c>
    </row>
    <row r="19" spans="1:6" ht="24">
      <c r="A19" s="26" t="s">
        <v>88</v>
      </c>
      <c r="B19" s="12">
        <v>10972</v>
      </c>
      <c r="C19" s="12"/>
      <c r="D19" s="12">
        <v>8024</v>
      </c>
      <c r="E19" s="10"/>
      <c r="F19" s="18">
        <f>D19/B19*100</f>
        <v>73.13160772876412</v>
      </c>
    </row>
    <row r="20" spans="1:6" ht="24">
      <c r="A20" s="26" t="s">
        <v>26</v>
      </c>
      <c r="B20" s="12">
        <v>23980</v>
      </c>
      <c r="C20" s="12"/>
      <c r="D20" s="12">
        <v>10281.5</v>
      </c>
      <c r="E20" s="13"/>
      <c r="F20" s="13">
        <f>(D20/B20)*100</f>
        <v>42.87531276063386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107.4</v>
      </c>
      <c r="E22" s="13"/>
      <c r="F22" s="13">
        <f>(D22/B22)*100</f>
        <v>71.12582781456955</v>
      </c>
    </row>
    <row r="23" spans="1:6" ht="15">
      <c r="A23" s="25" t="s">
        <v>17</v>
      </c>
      <c r="B23" s="9">
        <f>B24+B26+B25</f>
        <v>26534</v>
      </c>
      <c r="C23" s="9"/>
      <c r="D23" s="9">
        <f>D24+D26+D25</f>
        <v>8774.5</v>
      </c>
      <c r="E23" s="10"/>
      <c r="F23" s="10">
        <f>(D23/B23)*100</f>
        <v>33.0688927413884</v>
      </c>
    </row>
    <row r="24" spans="1:6" ht="15" customHeight="1">
      <c r="A24" s="26" t="s">
        <v>61</v>
      </c>
      <c r="B24" s="12">
        <v>3325</v>
      </c>
      <c r="C24" s="12"/>
      <c r="D24" s="12">
        <v>983.1</v>
      </c>
      <c r="E24" s="13"/>
      <c r="F24" s="13">
        <f>(D24/B24)*100</f>
        <v>29.566917293233086</v>
      </c>
    </row>
    <row r="25" spans="1:6" ht="12.75">
      <c r="A25" s="26" t="s">
        <v>5</v>
      </c>
      <c r="B25" s="12">
        <v>1428</v>
      </c>
      <c r="C25" s="12"/>
      <c r="D25" s="12">
        <v>337.3</v>
      </c>
      <c r="E25" s="13"/>
      <c r="F25" s="13">
        <f>(D25/B25)*100</f>
        <v>23.620448179271712</v>
      </c>
    </row>
    <row r="26" spans="1:6" ht="13.5" customHeight="1">
      <c r="A26" s="27" t="s">
        <v>18</v>
      </c>
      <c r="B26" s="12">
        <v>21781</v>
      </c>
      <c r="C26" s="12"/>
      <c r="D26" s="12">
        <v>7454.1</v>
      </c>
      <c r="E26" s="13"/>
      <c r="F26" s="13">
        <f>(D26/B26)*100</f>
        <v>34.22294660483908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5461.9</v>
      </c>
      <c r="E27" s="10">
        <f>E28+E30</f>
        <v>0</v>
      </c>
      <c r="F27" s="10">
        <f>F28</f>
        <v>56.876006441223836</v>
      </c>
    </row>
    <row r="28" spans="1:6" ht="42" customHeight="1">
      <c r="A28" s="28" t="s">
        <v>62</v>
      </c>
      <c r="B28" s="12">
        <v>6210</v>
      </c>
      <c r="C28" s="12"/>
      <c r="D28" s="12">
        <v>3532</v>
      </c>
      <c r="E28" s="13"/>
      <c r="F28" s="13">
        <f>(D28/B28)*100</f>
        <v>56.876006441223836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1927.9</v>
      </c>
      <c r="E30" s="13"/>
      <c r="F30" s="13">
        <f>(D30/B30)*100</f>
        <v>49.77794990963078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12578</v>
      </c>
      <c r="E33" s="10"/>
      <c r="F33" s="10">
        <f>(D33/B33)*100</f>
        <v>50.82020202020202</v>
      </c>
    </row>
    <row r="34" spans="1:6" ht="69.75" customHeight="1">
      <c r="A34" s="26" t="s">
        <v>43</v>
      </c>
      <c r="B34" s="12">
        <v>23815</v>
      </c>
      <c r="C34" s="12"/>
      <c r="D34" s="12">
        <v>11852.7</v>
      </c>
      <c r="E34" s="13"/>
      <c r="F34" s="13">
        <f>(D34/B34)*100</f>
        <v>49.76989292462734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725.3</v>
      </c>
      <c r="E36" s="13"/>
      <c r="F36" s="13">
        <f>D36/B36*100</f>
        <v>77.57219251336898</v>
      </c>
    </row>
    <row r="37" spans="1:6" ht="15">
      <c r="A37" s="25" t="s">
        <v>28</v>
      </c>
      <c r="B37" s="9">
        <f>B38</f>
        <v>1855</v>
      </c>
      <c r="C37" s="9"/>
      <c r="D37" s="9">
        <f>D38</f>
        <v>1122.8</v>
      </c>
      <c r="E37" s="10"/>
      <c r="F37" s="10">
        <f>(D37/B37)*100</f>
        <v>60.52830188679245</v>
      </c>
    </row>
    <row r="38" spans="1:6" ht="12.75" customHeight="1">
      <c r="A38" s="26" t="s">
        <v>49</v>
      </c>
      <c r="B38" s="12">
        <v>1855</v>
      </c>
      <c r="C38" s="12"/>
      <c r="D38" s="12">
        <v>1122.8</v>
      </c>
      <c r="E38" s="13"/>
      <c r="F38" s="13">
        <f>(D38/B38)*100</f>
        <v>60.52830188679245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18824.600000000002</v>
      </c>
      <c r="E39" s="10"/>
      <c r="F39" s="10">
        <f>D39/B39*100</f>
        <v>185.68356677845733</v>
      </c>
    </row>
    <row r="40" spans="1:6" ht="18" customHeight="1">
      <c r="A40" s="27" t="s">
        <v>66</v>
      </c>
      <c r="B40" s="17">
        <v>27</v>
      </c>
      <c r="C40" s="17"/>
      <c r="D40" s="17">
        <v>11.2</v>
      </c>
      <c r="E40" s="18"/>
      <c r="F40" s="18">
        <f>D40/B40*100</f>
        <v>41.48148148148148</v>
      </c>
    </row>
    <row r="41" spans="1:6" ht="15" customHeight="1">
      <c r="A41" s="26" t="s">
        <v>67</v>
      </c>
      <c r="B41" s="17">
        <v>10111</v>
      </c>
      <c r="C41" s="17"/>
      <c r="D41" s="17">
        <v>18813.4</v>
      </c>
      <c r="E41" s="18"/>
      <c r="F41" s="18">
        <f>D41/B41*100</f>
        <v>186.0686381169024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709.7</v>
      </c>
      <c r="E42" s="10"/>
      <c r="F42" s="10">
        <f>(D42/B42)*100</f>
        <v>79.652076318743</v>
      </c>
    </row>
    <row r="43" spans="1:6" ht="21" customHeight="1">
      <c r="A43" s="26" t="s">
        <v>68</v>
      </c>
      <c r="B43" s="17">
        <v>84</v>
      </c>
      <c r="C43" s="17"/>
      <c r="D43" s="17">
        <v>46.4</v>
      </c>
      <c r="E43" s="18"/>
      <c r="F43" s="18">
        <f>D43/B43*100</f>
        <v>55.23809523809524</v>
      </c>
    </row>
    <row r="44" spans="1:6" ht="74.25" customHeight="1">
      <c r="A44" s="30" t="s">
        <v>69</v>
      </c>
      <c r="B44" s="17">
        <v>227</v>
      </c>
      <c r="C44" s="17"/>
      <c r="D44" s="17">
        <v>85.8</v>
      </c>
      <c r="E44" s="18"/>
      <c r="F44" s="18">
        <f>D44/B44*100</f>
        <v>37.79735682819383</v>
      </c>
    </row>
    <row r="45" spans="1:6" ht="30" customHeight="1">
      <c r="A45" s="26" t="s">
        <v>70</v>
      </c>
      <c r="B45" s="17">
        <v>580</v>
      </c>
      <c r="C45" s="17"/>
      <c r="D45" s="17">
        <v>577.5</v>
      </c>
      <c r="E45" s="18"/>
      <c r="F45" s="18">
        <f>D45/B45*100</f>
        <v>99.56896551724138</v>
      </c>
    </row>
    <row r="46" spans="1:6" ht="15">
      <c r="A46" s="25" t="s">
        <v>36</v>
      </c>
      <c r="B46" s="9">
        <f>SUM(B47:B57)</f>
        <v>6184</v>
      </c>
      <c r="C46" s="9"/>
      <c r="D46" s="9">
        <f>SUM(D47:D57)</f>
        <v>4165</v>
      </c>
      <c r="E46" s="10"/>
      <c r="F46" s="10">
        <f>(D46/B46)*100</f>
        <v>67.35122897800775</v>
      </c>
    </row>
    <row r="47" spans="1:6" ht="33.75" customHeight="1">
      <c r="A47" s="27" t="s">
        <v>71</v>
      </c>
      <c r="B47" s="17">
        <v>100</v>
      </c>
      <c r="C47" s="17"/>
      <c r="D47" s="17">
        <v>40.6</v>
      </c>
      <c r="E47" s="19">
        <v>51</v>
      </c>
      <c r="F47" s="18">
        <f>(D47/B47)*100</f>
        <v>40.6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244.5</v>
      </c>
      <c r="E49" s="19">
        <v>71</v>
      </c>
      <c r="F49" s="18">
        <f>(D49/B49)*100</f>
        <v>42.44791666666667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84</v>
      </c>
      <c r="E51" s="19">
        <v>121.2</v>
      </c>
      <c r="F51" s="18">
        <f aca="true" t="shared" si="1" ref="F51:F67">D51/B51*100</f>
        <v>68.85245901639344</v>
      </c>
    </row>
    <row r="52" spans="1:6" ht="68.25" customHeight="1">
      <c r="A52" s="26" t="s">
        <v>99</v>
      </c>
      <c r="B52" s="17">
        <v>1002</v>
      </c>
      <c r="C52" s="17"/>
      <c r="D52" s="17">
        <v>580.4</v>
      </c>
      <c r="E52" s="19">
        <v>887.3</v>
      </c>
      <c r="F52" s="18">
        <f t="shared" si="1"/>
        <v>57.924151696606785</v>
      </c>
    </row>
    <row r="53" spans="1:6" ht="27" customHeight="1">
      <c r="A53" s="26" t="s">
        <v>74</v>
      </c>
      <c r="B53" s="17">
        <v>50</v>
      </c>
      <c r="C53" s="17"/>
      <c r="D53" s="17">
        <v>37.5</v>
      </c>
      <c r="E53" s="19">
        <v>347.5</v>
      </c>
      <c r="F53" s="18">
        <f t="shared" si="1"/>
        <v>75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32.4</v>
      </c>
      <c r="E55" s="19">
        <v>221.8</v>
      </c>
      <c r="F55" s="18">
        <f t="shared" si="1"/>
        <v>87.56756756756756</v>
      </c>
    </row>
    <row r="56" spans="1:6" ht="42" customHeight="1">
      <c r="A56" s="26" t="s">
        <v>76</v>
      </c>
      <c r="B56" s="17">
        <v>125</v>
      </c>
      <c r="C56" s="17"/>
      <c r="D56" s="17">
        <v>64</v>
      </c>
      <c r="E56" s="19">
        <v>68.4</v>
      </c>
      <c r="F56" s="18">
        <f t="shared" si="1"/>
        <v>51.2</v>
      </c>
    </row>
    <row r="57" spans="1:6" ht="24.75" customHeight="1">
      <c r="A57" s="26" t="s">
        <v>77</v>
      </c>
      <c r="B57" s="17">
        <v>1924</v>
      </c>
      <c r="C57" s="17"/>
      <c r="D57" s="17">
        <v>944.9</v>
      </c>
      <c r="E57" s="17">
        <v>3536.16</v>
      </c>
      <c r="F57" s="18">
        <f t="shared" si="1"/>
        <v>49.11122661122661</v>
      </c>
    </row>
    <row r="58" spans="1:6" ht="18" customHeight="1">
      <c r="A58" s="25" t="s">
        <v>78</v>
      </c>
      <c r="B58" s="9">
        <v>514</v>
      </c>
      <c r="C58" s="9"/>
      <c r="D58" s="9">
        <v>299.8</v>
      </c>
      <c r="E58" s="10"/>
      <c r="F58" s="11">
        <f t="shared" si="1"/>
        <v>58.32684824902724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194030.9</v>
      </c>
      <c r="E59" s="10"/>
      <c r="F59" s="10">
        <f t="shared" si="1"/>
        <v>57.819566124322066</v>
      </c>
    </row>
    <row r="60" spans="1:6" ht="15">
      <c r="A60" s="25" t="s">
        <v>32</v>
      </c>
      <c r="B60" s="9">
        <f>B61+B67+B68+B69</f>
        <v>1668461.5999999999</v>
      </c>
      <c r="C60" s="9">
        <f>C61+C67+C68+C69</f>
        <v>0</v>
      </c>
      <c r="D60" s="9">
        <f>D61+D67+D68+D69</f>
        <v>688802.2000000001</v>
      </c>
      <c r="E60" s="10"/>
      <c r="F60" s="10">
        <f t="shared" si="1"/>
        <v>41.28367113753173</v>
      </c>
    </row>
    <row r="61" spans="1:6" ht="24.75" customHeight="1">
      <c r="A61" s="31" t="s">
        <v>79</v>
      </c>
      <c r="B61" s="9">
        <f>B63+B64+B65+B66</f>
        <v>1666986.2</v>
      </c>
      <c r="C61" s="9">
        <f>C63+C64+C65+C66</f>
        <v>0</v>
      </c>
      <c r="D61" s="9">
        <f>D63+D64+D65+D66</f>
        <v>696083.3</v>
      </c>
      <c r="E61" s="10"/>
      <c r="F61" s="10">
        <f t="shared" si="1"/>
        <v>41.75699234942677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203584.5</v>
      </c>
      <c r="E62" s="20">
        <f>E63</f>
        <v>0</v>
      </c>
      <c r="F62" s="20">
        <f>F63</f>
        <v>46.233058699562164</v>
      </c>
    </row>
    <row r="63" spans="1:6" ht="21.75" customHeight="1">
      <c r="A63" s="26" t="s">
        <v>86</v>
      </c>
      <c r="B63" s="16">
        <v>440344</v>
      </c>
      <c r="C63" s="16"/>
      <c r="D63" s="16">
        <v>203584.5</v>
      </c>
      <c r="E63" s="21"/>
      <c r="F63" s="21">
        <f t="shared" si="1"/>
        <v>46.233058699562164</v>
      </c>
    </row>
    <row r="64" spans="1:6" ht="28.5" customHeight="1">
      <c r="A64" s="26" t="s">
        <v>53</v>
      </c>
      <c r="B64" s="16">
        <v>305352.9</v>
      </c>
      <c r="C64" s="16"/>
      <c r="D64" s="16">
        <v>32881.2</v>
      </c>
      <c r="E64" s="21"/>
      <c r="F64" s="21">
        <f t="shared" si="1"/>
        <v>10.76826190286714</v>
      </c>
    </row>
    <row r="65" spans="1:6" ht="21.75" customHeight="1">
      <c r="A65" s="26" t="s">
        <v>81</v>
      </c>
      <c r="B65" s="16">
        <v>910815.5</v>
      </c>
      <c r="C65" s="16"/>
      <c r="D65" s="16">
        <v>454166.8</v>
      </c>
      <c r="E65" s="21"/>
      <c r="F65" s="21">
        <f t="shared" si="1"/>
        <v>49.86375396553967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1475.4</v>
      </c>
      <c r="C67" s="16"/>
      <c r="D67" s="16">
        <v>417.5</v>
      </c>
      <c r="E67" s="21"/>
      <c r="F67" s="21">
        <f t="shared" si="1"/>
        <v>28.29741087162803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-7698.6</v>
      </c>
      <c r="E69" s="21"/>
      <c r="F69" s="21"/>
    </row>
    <row r="70" spans="1:6" ht="15">
      <c r="A70" s="25" t="s">
        <v>20</v>
      </c>
      <c r="B70" s="9">
        <f>B59+B60</f>
        <v>2004041.5999999999</v>
      </c>
      <c r="C70" s="9"/>
      <c r="D70" s="9">
        <f>D59+D60</f>
        <v>882833.1000000001</v>
      </c>
      <c r="E70" s="10"/>
      <c r="F70" s="10">
        <f>D70/B70*100</f>
        <v>44.05263343834779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73527.2</v>
      </c>
      <c r="C72" s="17"/>
      <c r="D72" s="17">
        <v>35844</v>
      </c>
      <c r="E72" s="18"/>
      <c r="F72" s="18">
        <f>(D72/B72)*100</f>
        <v>48.74930637913589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11659.9</v>
      </c>
      <c r="C74" s="17"/>
      <c r="D74" s="17">
        <v>5608</v>
      </c>
      <c r="E74" s="18"/>
      <c r="F74" s="18">
        <f aca="true" t="shared" si="2" ref="F74:F84">(D74/B74)*100</f>
        <v>48.09646737965163</v>
      </c>
    </row>
    <row r="75" spans="1:6" ht="13.5">
      <c r="A75" s="26" t="s">
        <v>31</v>
      </c>
      <c r="B75" s="17">
        <v>146199.1</v>
      </c>
      <c r="C75" s="17"/>
      <c r="D75" s="17">
        <v>65312.4</v>
      </c>
      <c r="E75" s="18"/>
      <c r="F75" s="18">
        <f t="shared" si="2"/>
        <v>44.67359922188303</v>
      </c>
    </row>
    <row r="76" spans="1:6" ht="13.5">
      <c r="A76" s="26" t="s">
        <v>39</v>
      </c>
      <c r="B76" s="17">
        <v>153707.1</v>
      </c>
      <c r="C76" s="17"/>
      <c r="D76" s="17">
        <v>27046</v>
      </c>
      <c r="E76" s="18"/>
      <c r="F76" s="18">
        <f t="shared" si="2"/>
        <v>17.59580396741595</v>
      </c>
    </row>
    <row r="77" spans="1:6" ht="13.5">
      <c r="A77" s="26" t="s">
        <v>22</v>
      </c>
      <c r="B77" s="17">
        <v>1018949.5</v>
      </c>
      <c r="C77" s="17"/>
      <c r="D77" s="17">
        <v>434015.5</v>
      </c>
      <c r="E77" s="18"/>
      <c r="F77" s="18">
        <f t="shared" si="2"/>
        <v>42.59440727926163</v>
      </c>
    </row>
    <row r="78" spans="1:6" ht="13.5">
      <c r="A78" s="26" t="s">
        <v>38</v>
      </c>
      <c r="B78" s="17">
        <v>89233.2</v>
      </c>
      <c r="C78" s="17"/>
      <c r="D78" s="17">
        <v>46880.3</v>
      </c>
      <c r="E78" s="18"/>
      <c r="F78" s="18">
        <f t="shared" si="2"/>
        <v>52.53683606550029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476048.4</v>
      </c>
      <c r="C81" s="17"/>
      <c r="D81" s="17">
        <v>218524.2</v>
      </c>
      <c r="E81" s="18"/>
      <c r="F81" s="18">
        <f t="shared" si="2"/>
        <v>45.903777851159674</v>
      </c>
    </row>
    <row r="82" spans="1:6" ht="13.5">
      <c r="A82" s="26" t="s">
        <v>46</v>
      </c>
      <c r="B82" s="17">
        <v>33927.8</v>
      </c>
      <c r="C82" s="17"/>
      <c r="D82" s="17">
        <v>17350.6</v>
      </c>
      <c r="E82" s="18"/>
      <c r="F82" s="18">
        <f t="shared" si="2"/>
        <v>51.13977328326622</v>
      </c>
    </row>
    <row r="83" spans="1:6" ht="13.5">
      <c r="A83" s="26" t="s">
        <v>47</v>
      </c>
      <c r="B83" s="17">
        <v>9664.7</v>
      </c>
      <c r="C83" s="17"/>
      <c r="D83" s="17">
        <v>4427.5</v>
      </c>
      <c r="E83" s="18"/>
      <c r="F83" s="18">
        <f t="shared" si="2"/>
        <v>45.81104431591255</v>
      </c>
    </row>
    <row r="84" spans="1:6" ht="13.5">
      <c r="A84" s="26" t="s">
        <v>48</v>
      </c>
      <c r="B84" s="17">
        <v>26</v>
      </c>
      <c r="C84" s="17"/>
      <c r="D84" s="17">
        <v>11.5</v>
      </c>
      <c r="E84" s="18"/>
      <c r="F84" s="18">
        <f t="shared" si="2"/>
        <v>44.230769230769226</v>
      </c>
    </row>
    <row r="85" spans="1:7" ht="15">
      <c r="A85" s="25" t="s">
        <v>24</v>
      </c>
      <c r="B85" s="9">
        <f>SUM(B72:B84)</f>
        <v>2013196.7999999998</v>
      </c>
      <c r="C85" s="9">
        <f>SUM(C72:C84)</f>
        <v>0</v>
      </c>
      <c r="D85" s="9">
        <f>SUM(D72:D84)</f>
        <v>855109.5000000001</v>
      </c>
      <c r="E85" s="10">
        <f>SUM(E72:E84)</f>
        <v>0</v>
      </c>
      <c r="F85" s="10">
        <f>D85/B85*100</f>
        <v>42.475206596791736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-27723.599999999977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-5004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-5004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-5004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-22719.599999999977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108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107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134526.09999999998</v>
      </c>
      <c r="E7" s="10"/>
      <c r="F7" s="11">
        <f aca="true" t="shared" si="0" ref="F7:F17">(D7/B7)*100</f>
        <v>63.700895901204625</v>
      </c>
    </row>
    <row r="8" spans="1:6" ht="60" customHeight="1">
      <c r="A8" s="26" t="s">
        <v>50</v>
      </c>
      <c r="B8" s="12">
        <v>209504</v>
      </c>
      <c r="C8" s="12"/>
      <c r="D8" s="12">
        <v>133214.8</v>
      </c>
      <c r="E8" s="13"/>
      <c r="F8" s="13">
        <f t="shared" si="0"/>
        <v>63.58580265770581</v>
      </c>
    </row>
    <row r="9" spans="1:6" ht="93" customHeight="1">
      <c r="A9" s="26" t="s">
        <v>40</v>
      </c>
      <c r="B9" s="12">
        <v>106</v>
      </c>
      <c r="C9" s="12"/>
      <c r="D9" s="12">
        <v>58.7</v>
      </c>
      <c r="E9" s="13"/>
      <c r="F9" s="13">
        <f t="shared" si="0"/>
        <v>55.37735849056604</v>
      </c>
    </row>
    <row r="10" spans="1:6" ht="36.75" customHeight="1">
      <c r="A10" s="26" t="s">
        <v>41</v>
      </c>
      <c r="B10" s="12">
        <v>1474</v>
      </c>
      <c r="C10" s="12"/>
      <c r="D10" s="12">
        <v>1333.9</v>
      </c>
      <c r="E10" s="13"/>
      <c r="F10" s="13">
        <f t="shared" si="0"/>
        <v>90.49525101763909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5080.999999999999</v>
      </c>
      <c r="E13" s="15"/>
      <c r="F13" s="15">
        <f t="shared" si="0"/>
        <v>61.165282292042846</v>
      </c>
    </row>
    <row r="14" spans="1:6" ht="48">
      <c r="A14" s="26" t="s">
        <v>2</v>
      </c>
      <c r="B14" s="12">
        <v>2953</v>
      </c>
      <c r="C14" s="12"/>
      <c r="D14" s="12">
        <v>2293.5</v>
      </c>
      <c r="E14" s="13"/>
      <c r="F14" s="13">
        <f t="shared" si="0"/>
        <v>77.66677954622418</v>
      </c>
    </row>
    <row r="15" spans="1:6" ht="74.25" customHeight="1">
      <c r="A15" s="26" t="s">
        <v>3</v>
      </c>
      <c r="B15" s="12">
        <v>21</v>
      </c>
      <c r="C15" s="12"/>
      <c r="D15" s="12">
        <v>17.7</v>
      </c>
      <c r="E15" s="13"/>
      <c r="F15" s="13">
        <f t="shared" si="0"/>
        <v>84.28571428571429</v>
      </c>
    </row>
    <row r="16" spans="1:6" ht="48">
      <c r="A16" s="26" t="s">
        <v>57</v>
      </c>
      <c r="B16" s="12">
        <v>5882</v>
      </c>
      <c r="C16" s="12"/>
      <c r="D16" s="12">
        <v>3178.6</v>
      </c>
      <c r="E16" s="13"/>
      <c r="F16" s="13">
        <f t="shared" si="0"/>
        <v>54.03944236654199</v>
      </c>
    </row>
    <row r="17" spans="1:6" ht="48">
      <c r="A17" s="26" t="s">
        <v>4</v>
      </c>
      <c r="B17" s="12">
        <v>-549</v>
      </c>
      <c r="C17" s="12"/>
      <c r="D17" s="12">
        <v>-408.8</v>
      </c>
      <c r="E17" s="13"/>
      <c r="F17" s="13">
        <f t="shared" si="0"/>
        <v>74.46265938069216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24544.4</v>
      </c>
      <c r="E18" s="10"/>
      <c r="F18" s="11">
        <f>(D18/B18)*100</f>
        <v>69.86138388409758</v>
      </c>
    </row>
    <row r="19" spans="1:6" ht="24">
      <c r="A19" s="26" t="s">
        <v>88</v>
      </c>
      <c r="B19" s="12">
        <v>11972</v>
      </c>
      <c r="C19" s="12"/>
      <c r="D19" s="12">
        <v>10604.7</v>
      </c>
      <c r="E19" s="10"/>
      <c r="F19" s="18">
        <f>D19/B19*100</f>
        <v>88.57918476445039</v>
      </c>
    </row>
    <row r="20" spans="1:6" ht="24">
      <c r="A20" s="26" t="s">
        <v>26</v>
      </c>
      <c r="B20" s="12">
        <v>22980</v>
      </c>
      <c r="C20" s="12"/>
      <c r="D20" s="12">
        <v>13846.3</v>
      </c>
      <c r="E20" s="13"/>
      <c r="F20" s="13">
        <f>(D20/B20)*100</f>
        <v>60.253698868581374</v>
      </c>
    </row>
    <row r="21" spans="1:6" ht="12.75">
      <c r="A21" s="26" t="s">
        <v>42</v>
      </c>
      <c r="B21" s="12">
        <v>30</v>
      </c>
      <c r="C21" s="12"/>
      <c r="D21" s="12">
        <v>-10.8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104.2</v>
      </c>
      <c r="E22" s="13"/>
      <c r="F22" s="13">
        <f>(D22/B22)*100</f>
        <v>69.00662251655629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11238.1</v>
      </c>
      <c r="E23" s="10"/>
      <c r="F23" s="10">
        <f>(D23/B23)*100</f>
        <v>44.20793831871288</v>
      </c>
    </row>
    <row r="24" spans="1:6" ht="15" customHeight="1">
      <c r="A24" s="26" t="s">
        <v>61</v>
      </c>
      <c r="B24" s="12">
        <v>3325</v>
      </c>
      <c r="C24" s="12"/>
      <c r="D24" s="12">
        <v>1014.6</v>
      </c>
      <c r="E24" s="13"/>
      <c r="F24" s="13">
        <f>(D24/B24)*100</f>
        <v>30.514285714285716</v>
      </c>
    </row>
    <row r="25" spans="1:6" ht="12.75">
      <c r="A25" s="26" t="s">
        <v>5</v>
      </c>
      <c r="B25" s="12">
        <v>1428</v>
      </c>
      <c r="C25" s="12"/>
      <c r="D25" s="12">
        <v>371.1</v>
      </c>
      <c r="E25" s="13"/>
      <c r="F25" s="13">
        <f>(D25/B25)*100</f>
        <v>25.987394957983195</v>
      </c>
    </row>
    <row r="26" spans="1:6" ht="13.5" customHeight="1">
      <c r="A26" s="27" t="s">
        <v>18</v>
      </c>
      <c r="B26" s="12">
        <v>20668</v>
      </c>
      <c r="C26" s="12"/>
      <c r="D26" s="12">
        <v>9852.4</v>
      </c>
      <c r="E26" s="13"/>
      <c r="F26" s="13">
        <f>(D26/B26)*100</f>
        <v>47.66982775304819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6593.8</v>
      </c>
      <c r="E27" s="10">
        <f>E28+E30</f>
        <v>0</v>
      </c>
      <c r="F27" s="10">
        <f>F28</f>
        <v>69.96940418679549</v>
      </c>
    </row>
    <row r="28" spans="1:6" ht="42" customHeight="1">
      <c r="A28" s="28" t="s">
        <v>62</v>
      </c>
      <c r="B28" s="12">
        <v>6210</v>
      </c>
      <c r="C28" s="12"/>
      <c r="D28" s="12">
        <v>4345.1</v>
      </c>
      <c r="E28" s="13"/>
      <c r="F28" s="13">
        <f>(D28/B28)*100</f>
        <v>69.96940418679549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2246.7</v>
      </c>
      <c r="E30" s="13"/>
      <c r="F30" s="13">
        <f>(D30/B30)*100</f>
        <v>58.009295120061964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14295.1</v>
      </c>
      <c r="E33" s="10"/>
      <c r="F33" s="10">
        <f>(D33/B33)*100</f>
        <v>57.7579797979798</v>
      </c>
    </row>
    <row r="34" spans="1:6" ht="69.75" customHeight="1">
      <c r="A34" s="26" t="s">
        <v>43</v>
      </c>
      <c r="B34" s="12">
        <v>23815</v>
      </c>
      <c r="C34" s="12"/>
      <c r="D34" s="12">
        <v>13460.2</v>
      </c>
      <c r="E34" s="13"/>
      <c r="F34" s="13">
        <f>(D34/B34)*100</f>
        <v>56.51984043669957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834.9</v>
      </c>
      <c r="E36" s="13"/>
      <c r="F36" s="13">
        <f>D36/B36*100</f>
        <v>89.29411764705883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18941.800000000003</v>
      </c>
      <c r="E39" s="10"/>
      <c r="F39" s="10">
        <f>D39/B39*100</f>
        <v>186.83961333596372</v>
      </c>
    </row>
    <row r="40" spans="1:6" ht="18" customHeight="1">
      <c r="A40" s="27" t="s">
        <v>66</v>
      </c>
      <c r="B40" s="17">
        <v>27</v>
      </c>
      <c r="C40" s="17"/>
      <c r="D40" s="17">
        <v>14.4</v>
      </c>
      <c r="E40" s="18"/>
      <c r="F40" s="18">
        <f>D40/B40*100</f>
        <v>53.333333333333336</v>
      </c>
    </row>
    <row r="41" spans="1:6" ht="15" customHeight="1">
      <c r="A41" s="26" t="s">
        <v>67</v>
      </c>
      <c r="B41" s="17">
        <v>10111</v>
      </c>
      <c r="C41" s="17"/>
      <c r="D41" s="17">
        <v>18927.4</v>
      </c>
      <c r="E41" s="18"/>
      <c r="F41" s="18">
        <f>D41/B41*100</f>
        <v>187.19612303431907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1435.6</v>
      </c>
      <c r="E42" s="10"/>
      <c r="F42" s="10">
        <f>(D42/B42)*100</f>
        <v>75.51814834297737</v>
      </c>
    </row>
    <row r="43" spans="1:6" ht="21" customHeight="1">
      <c r="A43" s="26" t="s">
        <v>68</v>
      </c>
      <c r="B43" s="17">
        <v>994</v>
      </c>
      <c r="C43" s="17"/>
      <c r="D43" s="17">
        <v>753.4</v>
      </c>
      <c r="E43" s="18"/>
      <c r="F43" s="18">
        <f>D43/B43*100</f>
        <v>75.79476861167002</v>
      </c>
    </row>
    <row r="44" spans="1:6" ht="74.25" customHeight="1">
      <c r="A44" s="30" t="s">
        <v>69</v>
      </c>
      <c r="B44" s="17">
        <v>227</v>
      </c>
      <c r="C44" s="17"/>
      <c r="D44" s="17">
        <v>104.7</v>
      </c>
      <c r="E44" s="18"/>
      <c r="F44" s="18">
        <f>D44/B44*100</f>
        <v>46.12334801762115</v>
      </c>
    </row>
    <row r="45" spans="1:6" ht="30" customHeight="1">
      <c r="A45" s="26" t="s">
        <v>70</v>
      </c>
      <c r="B45" s="17">
        <v>680</v>
      </c>
      <c r="C45" s="17"/>
      <c r="D45" s="17">
        <v>577.5</v>
      </c>
      <c r="E45" s="18"/>
      <c r="F45" s="18">
        <f>D45/B45*100</f>
        <v>84.92647058823529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4625.2</v>
      </c>
      <c r="E46" s="10"/>
      <c r="F46" s="10">
        <f>(D46/B46)*100</f>
        <v>73.56767933831716</v>
      </c>
    </row>
    <row r="47" spans="1:6" ht="33.75" customHeight="1">
      <c r="A47" s="27" t="s">
        <v>71</v>
      </c>
      <c r="B47" s="17">
        <v>100</v>
      </c>
      <c r="C47" s="17"/>
      <c r="D47" s="17">
        <v>50.6</v>
      </c>
      <c r="E47" s="19">
        <v>51</v>
      </c>
      <c r="F47" s="18">
        <f>(D47/B47)*100</f>
        <v>50.6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280.5</v>
      </c>
      <c r="E49" s="19">
        <v>71</v>
      </c>
      <c r="F49" s="18">
        <f>(D49/B49)*100</f>
        <v>48.69791666666667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705.4</v>
      </c>
      <c r="E52" s="19">
        <v>887.3</v>
      </c>
      <c r="F52" s="18">
        <f t="shared" si="1"/>
        <v>70.39920159680638</v>
      </c>
    </row>
    <row r="53" spans="1:6" ht="27" customHeight="1">
      <c r="A53" s="26" t="s">
        <v>74</v>
      </c>
      <c r="B53" s="17">
        <v>153</v>
      </c>
      <c r="C53" s="17"/>
      <c r="D53" s="17">
        <v>115.7</v>
      </c>
      <c r="E53" s="19">
        <v>347.5</v>
      </c>
      <c r="F53" s="18">
        <f t="shared" si="1"/>
        <v>75.62091503267973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32.9</v>
      </c>
      <c r="E55" s="19">
        <v>221.8</v>
      </c>
      <c r="F55" s="18">
        <f t="shared" si="1"/>
        <v>88.9189189189189</v>
      </c>
    </row>
    <row r="56" spans="1:6" ht="42" customHeight="1">
      <c r="A56" s="26" t="s">
        <v>76</v>
      </c>
      <c r="B56" s="17">
        <v>125</v>
      </c>
      <c r="C56" s="17"/>
      <c r="D56" s="17">
        <v>70.9</v>
      </c>
      <c r="E56" s="19">
        <v>68.4</v>
      </c>
      <c r="F56" s="18">
        <f t="shared" si="1"/>
        <v>56.720000000000006</v>
      </c>
    </row>
    <row r="57" spans="1:6" ht="24.75" customHeight="1">
      <c r="A57" s="26" t="s">
        <v>77</v>
      </c>
      <c r="B57" s="17">
        <v>1924</v>
      </c>
      <c r="C57" s="17"/>
      <c r="D57" s="17">
        <v>1130.5</v>
      </c>
      <c r="E57" s="17">
        <v>3536.16</v>
      </c>
      <c r="F57" s="18">
        <f t="shared" si="1"/>
        <v>58.75779625779626</v>
      </c>
    </row>
    <row r="58" spans="1:6" ht="18" customHeight="1">
      <c r="A58" s="25" t="s">
        <v>78</v>
      </c>
      <c r="B58" s="9">
        <v>514</v>
      </c>
      <c r="C58" s="9"/>
      <c r="D58" s="9">
        <v>321.8</v>
      </c>
      <c r="E58" s="10"/>
      <c r="F58" s="11">
        <f t="shared" si="1"/>
        <v>62.60700389105058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223108.1</v>
      </c>
      <c r="E59" s="10"/>
      <c r="F59" s="10">
        <f t="shared" si="1"/>
        <v>66.48432564515167</v>
      </c>
    </row>
    <row r="60" spans="1:6" ht="15">
      <c r="A60" s="25" t="s">
        <v>32</v>
      </c>
      <c r="B60" s="9">
        <f>B61+B67+B68+B69</f>
        <v>1668597.4000000001</v>
      </c>
      <c r="C60" s="9">
        <f>C61+C67+C68+C69</f>
        <v>0</v>
      </c>
      <c r="D60" s="9">
        <f>D61+D67+D68+D69</f>
        <v>842352.5000000001</v>
      </c>
      <c r="E60" s="10"/>
      <c r="F60" s="10">
        <f t="shared" si="1"/>
        <v>50.482668857089195</v>
      </c>
    </row>
    <row r="61" spans="1:6" ht="24.75" customHeight="1">
      <c r="A61" s="31" t="s">
        <v>79</v>
      </c>
      <c r="B61" s="9">
        <f>B63+B64+B65+B66</f>
        <v>1667000.4000000001</v>
      </c>
      <c r="C61" s="9">
        <f>C63+C64+C65+C66</f>
        <v>0</v>
      </c>
      <c r="D61" s="9">
        <f>D63+D64+D65+D66</f>
        <v>849251.3</v>
      </c>
      <c r="E61" s="10"/>
      <c r="F61" s="10">
        <f t="shared" si="1"/>
        <v>50.944876797869995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278372</v>
      </c>
      <c r="E62" s="20">
        <f>E63</f>
        <v>0</v>
      </c>
      <c r="F62" s="20">
        <f>F63</f>
        <v>63.21693948367639</v>
      </c>
    </row>
    <row r="63" spans="1:6" ht="21.75" customHeight="1">
      <c r="A63" s="26" t="s">
        <v>86</v>
      </c>
      <c r="B63" s="16">
        <v>440344</v>
      </c>
      <c r="C63" s="16"/>
      <c r="D63" s="16">
        <v>278372</v>
      </c>
      <c r="E63" s="21"/>
      <c r="F63" s="21">
        <f t="shared" si="1"/>
        <v>63.21693948367639</v>
      </c>
    </row>
    <row r="64" spans="1:6" ht="28.5" customHeight="1">
      <c r="A64" s="26" t="s">
        <v>53</v>
      </c>
      <c r="B64" s="16">
        <v>305352.9</v>
      </c>
      <c r="C64" s="16"/>
      <c r="D64" s="16">
        <v>34329.7</v>
      </c>
      <c r="E64" s="21"/>
      <c r="F64" s="21">
        <f t="shared" si="1"/>
        <v>11.24263106720126</v>
      </c>
    </row>
    <row r="65" spans="1:6" ht="21.75" customHeight="1">
      <c r="A65" s="26" t="s">
        <v>81</v>
      </c>
      <c r="B65" s="16">
        <v>910829.7</v>
      </c>
      <c r="C65" s="16"/>
      <c r="D65" s="16">
        <v>531098.8</v>
      </c>
      <c r="E65" s="21"/>
      <c r="F65" s="21">
        <f t="shared" si="1"/>
        <v>58.309341471847056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1597</v>
      </c>
      <c r="C67" s="16"/>
      <c r="D67" s="16">
        <v>913.3</v>
      </c>
      <c r="E67" s="21"/>
      <c r="F67" s="21">
        <f t="shared" si="1"/>
        <v>57.188478396994356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-7812.1</v>
      </c>
      <c r="E69" s="21"/>
      <c r="F69" s="21"/>
    </row>
    <row r="70" spans="1:6" ht="15">
      <c r="A70" s="25" t="s">
        <v>20</v>
      </c>
      <c r="B70" s="9">
        <f>B59+B60</f>
        <v>2004177.4000000001</v>
      </c>
      <c r="C70" s="9"/>
      <c r="D70" s="9">
        <f>D59+D60</f>
        <v>1065460.6</v>
      </c>
      <c r="E70" s="10"/>
      <c r="F70" s="10">
        <f>D70/B70*100</f>
        <v>53.161990550337514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74046.4</v>
      </c>
      <c r="C72" s="17"/>
      <c r="D72" s="17">
        <v>41903.4</v>
      </c>
      <c r="E72" s="18"/>
      <c r="F72" s="18">
        <f>(D72/B72)*100</f>
        <v>56.590732297586385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6580</v>
      </c>
      <c r="E74" s="18"/>
      <c r="F74" s="18">
        <f aca="true" t="shared" si="2" ref="F74:F84">(D74/B74)*100</f>
        <v>55.81048185311156</v>
      </c>
    </row>
    <row r="75" spans="1:6" ht="13.5">
      <c r="A75" s="26" t="s">
        <v>31</v>
      </c>
      <c r="B75" s="17">
        <v>135868.9</v>
      </c>
      <c r="C75" s="17"/>
      <c r="D75" s="17">
        <v>73151.4</v>
      </c>
      <c r="E75" s="18"/>
      <c r="F75" s="18">
        <f t="shared" si="2"/>
        <v>53.839693999141815</v>
      </c>
    </row>
    <row r="76" spans="1:6" ht="13.5">
      <c r="A76" s="26" t="s">
        <v>39</v>
      </c>
      <c r="B76" s="17">
        <v>167129.7</v>
      </c>
      <c r="C76" s="17"/>
      <c r="D76" s="17">
        <v>73196.8</v>
      </c>
      <c r="E76" s="18"/>
      <c r="F76" s="18">
        <f t="shared" si="2"/>
        <v>43.79640482810655</v>
      </c>
    </row>
    <row r="77" spans="1:6" ht="13.5">
      <c r="A77" s="26" t="s">
        <v>22</v>
      </c>
      <c r="B77" s="17">
        <v>1014650.6</v>
      </c>
      <c r="C77" s="17"/>
      <c r="D77" s="17">
        <v>494202.4</v>
      </c>
      <c r="E77" s="18"/>
      <c r="F77" s="18">
        <f t="shared" si="2"/>
        <v>48.70665823289318</v>
      </c>
    </row>
    <row r="78" spans="1:6" ht="13.5">
      <c r="A78" s="26" t="s">
        <v>38</v>
      </c>
      <c r="B78" s="17">
        <v>89892.7</v>
      </c>
      <c r="C78" s="17"/>
      <c r="D78" s="17">
        <v>53633.9</v>
      </c>
      <c r="E78" s="18"/>
      <c r="F78" s="18">
        <f t="shared" si="2"/>
        <v>59.664355392595844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261997.6</v>
      </c>
      <c r="E81" s="18"/>
      <c r="F81" s="18">
        <f t="shared" si="2"/>
        <v>55.03426334388306</v>
      </c>
    </row>
    <row r="82" spans="1:6" ht="13.5">
      <c r="A82" s="26" t="s">
        <v>46</v>
      </c>
      <c r="B82" s="17">
        <v>33947.1</v>
      </c>
      <c r="C82" s="17"/>
      <c r="D82" s="17">
        <v>20266</v>
      </c>
      <c r="E82" s="18"/>
      <c r="F82" s="18">
        <f t="shared" si="2"/>
        <v>59.69876661040266</v>
      </c>
    </row>
    <row r="83" spans="1:6" ht="13.5">
      <c r="A83" s="26" t="s">
        <v>47</v>
      </c>
      <c r="B83" s="17">
        <v>9664.7</v>
      </c>
      <c r="C83" s="17"/>
      <c r="D83" s="17">
        <v>5475</v>
      </c>
      <c r="E83" s="18"/>
      <c r="F83" s="18">
        <f t="shared" si="2"/>
        <v>56.64945626868915</v>
      </c>
    </row>
    <row r="84" spans="1:6" ht="13.5">
      <c r="A84" s="26" t="s">
        <v>48</v>
      </c>
      <c r="B84" s="17">
        <v>26</v>
      </c>
      <c r="C84" s="17"/>
      <c r="D84" s="17">
        <v>13.5</v>
      </c>
      <c r="E84" s="18"/>
      <c r="F84" s="18">
        <f t="shared" si="2"/>
        <v>51.92307692307693</v>
      </c>
    </row>
    <row r="85" spans="1:7" ht="15">
      <c r="A85" s="25" t="s">
        <v>24</v>
      </c>
      <c r="B85" s="9">
        <f>SUM(B72:B84)</f>
        <v>2013332.5999999999</v>
      </c>
      <c r="C85" s="9">
        <f>SUM(C72:C84)</f>
        <v>0</v>
      </c>
      <c r="D85" s="9">
        <f>SUM(D72:D84)</f>
        <v>1030509.5</v>
      </c>
      <c r="E85" s="10">
        <f>SUM(E72:E84)</f>
        <v>0</v>
      </c>
      <c r="F85" s="10">
        <f>D85/B85*100</f>
        <v>51.184265332017176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-34951.10000000009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-5838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-5838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-5838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-29113.100000000093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110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111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150557.1</v>
      </c>
      <c r="E7" s="10"/>
      <c r="F7" s="11">
        <f aca="true" t="shared" si="0" ref="F7:F17">(D7/B7)*100</f>
        <v>71.29190658383212</v>
      </c>
    </row>
    <row r="8" spans="1:6" ht="60" customHeight="1">
      <c r="A8" s="26" t="s">
        <v>50</v>
      </c>
      <c r="B8" s="12">
        <v>209304</v>
      </c>
      <c r="C8" s="12"/>
      <c r="D8" s="12">
        <v>149039.1</v>
      </c>
      <c r="E8" s="13"/>
      <c r="F8" s="13">
        <f t="shared" si="0"/>
        <v>71.20700034399725</v>
      </c>
    </row>
    <row r="9" spans="1:6" ht="93" customHeight="1">
      <c r="A9" s="26" t="s">
        <v>40</v>
      </c>
      <c r="B9" s="12">
        <v>106</v>
      </c>
      <c r="C9" s="12"/>
      <c r="D9" s="12">
        <v>65.6</v>
      </c>
      <c r="E9" s="13"/>
      <c r="F9" s="13">
        <f t="shared" si="0"/>
        <v>61.886792452830186</v>
      </c>
    </row>
    <row r="10" spans="1:6" ht="36.75" customHeight="1">
      <c r="A10" s="26" t="s">
        <v>41</v>
      </c>
      <c r="B10" s="12">
        <v>1674</v>
      </c>
      <c r="C10" s="12"/>
      <c r="D10" s="12">
        <v>1533.8</v>
      </c>
      <c r="E10" s="13"/>
      <c r="F10" s="13">
        <f t="shared" si="0"/>
        <v>91.62485065710871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-94.8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5882.7</v>
      </c>
      <c r="E13" s="15"/>
      <c r="F13" s="15">
        <f t="shared" si="0"/>
        <v>70.81617912603828</v>
      </c>
    </row>
    <row r="14" spans="1:6" ht="48">
      <c r="A14" s="26" t="s">
        <v>2</v>
      </c>
      <c r="B14" s="12">
        <v>2953</v>
      </c>
      <c r="C14" s="12"/>
      <c r="D14" s="12">
        <v>2651.4</v>
      </c>
      <c r="E14" s="13"/>
      <c r="F14" s="13">
        <f t="shared" si="0"/>
        <v>89.78665763630207</v>
      </c>
    </row>
    <row r="15" spans="1:6" ht="74.25" customHeight="1">
      <c r="A15" s="26" t="s">
        <v>3</v>
      </c>
      <c r="B15" s="12">
        <v>21</v>
      </c>
      <c r="C15" s="12"/>
      <c r="D15" s="12">
        <v>20.3</v>
      </c>
      <c r="E15" s="13"/>
      <c r="F15" s="13">
        <f t="shared" si="0"/>
        <v>96.66666666666667</v>
      </c>
    </row>
    <row r="16" spans="1:6" ht="48">
      <c r="A16" s="26" t="s">
        <v>57</v>
      </c>
      <c r="B16" s="12">
        <v>5882</v>
      </c>
      <c r="C16" s="12"/>
      <c r="D16" s="12">
        <v>3671.8</v>
      </c>
      <c r="E16" s="13"/>
      <c r="F16" s="13">
        <f t="shared" si="0"/>
        <v>62.42434546072765</v>
      </c>
    </row>
    <row r="17" spans="1:6" ht="48">
      <c r="A17" s="26" t="s">
        <v>4</v>
      </c>
      <c r="B17" s="12">
        <v>-549</v>
      </c>
      <c r="C17" s="12"/>
      <c r="D17" s="12">
        <v>-460.8</v>
      </c>
      <c r="E17" s="13"/>
      <c r="F17" s="13">
        <f t="shared" si="0"/>
        <v>83.93442622950819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25818.8</v>
      </c>
      <c r="E18" s="10"/>
      <c r="F18" s="11">
        <f>(D18/B18)*100</f>
        <v>73.48874277744571</v>
      </c>
    </row>
    <row r="19" spans="1:6" ht="24">
      <c r="A19" s="26" t="s">
        <v>88</v>
      </c>
      <c r="B19" s="12">
        <v>11972</v>
      </c>
      <c r="C19" s="12"/>
      <c r="D19" s="12">
        <v>10910.3</v>
      </c>
      <c r="E19" s="10"/>
      <c r="F19" s="18">
        <f>D19/B19*100</f>
        <v>91.13180755095222</v>
      </c>
    </row>
    <row r="20" spans="1:6" ht="24">
      <c r="A20" s="26" t="s">
        <v>26</v>
      </c>
      <c r="B20" s="12">
        <v>22980</v>
      </c>
      <c r="C20" s="12"/>
      <c r="D20" s="12">
        <v>14805.9</v>
      </c>
      <c r="E20" s="13"/>
      <c r="F20" s="13">
        <f>(D20/B20)*100</f>
        <v>64.42950391644908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113.2</v>
      </c>
      <c r="E22" s="13"/>
      <c r="F22" s="13">
        <f>(D22/B22)*100</f>
        <v>74.96688741721854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13418.9</v>
      </c>
      <c r="E23" s="10"/>
      <c r="F23" s="10">
        <f>(D23/B23)*100</f>
        <v>52.78667243617482</v>
      </c>
    </row>
    <row r="24" spans="1:6" ht="15" customHeight="1">
      <c r="A24" s="26" t="s">
        <v>61</v>
      </c>
      <c r="B24" s="12">
        <v>3325</v>
      </c>
      <c r="C24" s="12"/>
      <c r="D24" s="12">
        <v>1218.1</v>
      </c>
      <c r="E24" s="13"/>
      <c r="F24" s="13">
        <f>(D24/B24)*100</f>
        <v>36.63458646616541</v>
      </c>
    </row>
    <row r="25" spans="1:6" ht="12.75">
      <c r="A25" s="26" t="s">
        <v>5</v>
      </c>
      <c r="B25" s="12">
        <v>1428</v>
      </c>
      <c r="C25" s="12"/>
      <c r="D25" s="12">
        <v>489.9</v>
      </c>
      <c r="E25" s="13"/>
      <c r="F25" s="13">
        <f>(D25/B25)*100</f>
        <v>34.30672268907563</v>
      </c>
    </row>
    <row r="26" spans="1:6" ht="13.5" customHeight="1">
      <c r="A26" s="27" t="s">
        <v>18</v>
      </c>
      <c r="B26" s="12">
        <v>20668</v>
      </c>
      <c r="C26" s="12"/>
      <c r="D26" s="12">
        <v>11710.9</v>
      </c>
      <c r="E26" s="13"/>
      <c r="F26" s="13">
        <f>(D26/B26)*100</f>
        <v>56.66198954906135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7463.799999999999</v>
      </c>
      <c r="E27" s="10">
        <f>E28+E30</f>
        <v>0</v>
      </c>
      <c r="F27" s="10">
        <f>F28</f>
        <v>78.2914653784219</v>
      </c>
    </row>
    <row r="28" spans="1:6" ht="42" customHeight="1">
      <c r="A28" s="28" t="s">
        <v>62</v>
      </c>
      <c r="B28" s="12">
        <v>6210</v>
      </c>
      <c r="C28" s="12"/>
      <c r="D28" s="12">
        <v>4861.9</v>
      </c>
      <c r="E28" s="13"/>
      <c r="F28" s="13">
        <f>(D28/B28)*100</f>
        <v>78.2914653784219</v>
      </c>
    </row>
    <row r="29" spans="1:6" ht="59.25" customHeight="1">
      <c r="A29" s="26" t="s">
        <v>98</v>
      </c>
      <c r="B29" s="12">
        <v>7</v>
      </c>
      <c r="C29" s="12"/>
      <c r="D29" s="12">
        <v>2.2</v>
      </c>
      <c r="E29" s="13"/>
      <c r="F29" s="13">
        <f>(D29/B29)*100</f>
        <v>31.428571428571434</v>
      </c>
    </row>
    <row r="30" spans="1:6" ht="48.75" customHeight="1">
      <c r="A30" s="28" t="s">
        <v>85</v>
      </c>
      <c r="B30" s="12">
        <v>3873</v>
      </c>
      <c r="C30" s="12"/>
      <c r="D30" s="12">
        <v>2599.7</v>
      </c>
      <c r="E30" s="13"/>
      <c r="F30" s="13">
        <f>(D30/B30)*100</f>
        <v>67.12367673638006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16123.699999999999</v>
      </c>
      <c r="E33" s="10"/>
      <c r="F33" s="10">
        <f>(D33/B33)*100</f>
        <v>65.14626262626263</v>
      </c>
    </row>
    <row r="34" spans="1:6" ht="69.75" customHeight="1">
      <c r="A34" s="26" t="s">
        <v>43</v>
      </c>
      <c r="B34" s="12">
        <v>23415</v>
      </c>
      <c r="C34" s="12"/>
      <c r="D34" s="12">
        <v>15178.9</v>
      </c>
      <c r="E34" s="13"/>
      <c r="F34" s="13">
        <f>(D34/B34)*100</f>
        <v>64.82553918428357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944.8</v>
      </c>
      <c r="E36" s="13"/>
      <c r="F36" s="13">
        <f>D36/B36*100</f>
        <v>70.77153558052433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18998.699999999997</v>
      </c>
      <c r="E39" s="10"/>
      <c r="F39" s="10">
        <f>D39/B39*100</f>
        <v>187.40086802130597</v>
      </c>
    </row>
    <row r="40" spans="1:6" ht="18" customHeight="1">
      <c r="A40" s="27" t="s">
        <v>66</v>
      </c>
      <c r="B40" s="17">
        <v>27</v>
      </c>
      <c r="C40" s="17"/>
      <c r="D40" s="17">
        <v>16.6</v>
      </c>
      <c r="E40" s="18"/>
      <c r="F40" s="18">
        <f>D40/B40*100</f>
        <v>61.48148148148148</v>
      </c>
    </row>
    <row r="41" spans="1:6" ht="15" customHeight="1">
      <c r="A41" s="26" t="s">
        <v>67</v>
      </c>
      <c r="B41" s="17">
        <v>10111</v>
      </c>
      <c r="C41" s="17"/>
      <c r="D41" s="17">
        <v>18982.1</v>
      </c>
      <c r="E41" s="18"/>
      <c r="F41" s="18">
        <f>D41/B41*100</f>
        <v>187.73711799030758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1535.6</v>
      </c>
      <c r="E42" s="10"/>
      <c r="F42" s="10">
        <f>(D42/B42)*100</f>
        <v>80.77853761178326</v>
      </c>
    </row>
    <row r="43" spans="1:6" ht="21" customHeight="1">
      <c r="A43" s="26" t="s">
        <v>68</v>
      </c>
      <c r="B43" s="17">
        <v>994</v>
      </c>
      <c r="C43" s="17"/>
      <c r="D43" s="17">
        <v>760.4</v>
      </c>
      <c r="E43" s="18"/>
      <c r="F43" s="18">
        <f>D43/B43*100</f>
        <v>76.4989939637827</v>
      </c>
    </row>
    <row r="44" spans="1:6" ht="74.25" customHeight="1">
      <c r="A44" s="30" t="s">
        <v>69</v>
      </c>
      <c r="B44" s="17">
        <v>227</v>
      </c>
      <c r="C44" s="17"/>
      <c r="D44" s="17">
        <v>123.7</v>
      </c>
      <c r="E44" s="18"/>
      <c r="F44" s="18">
        <f>D44/B44*100</f>
        <v>54.49339207048458</v>
      </c>
    </row>
    <row r="45" spans="1:6" ht="30" customHeight="1">
      <c r="A45" s="26" t="s">
        <v>70</v>
      </c>
      <c r="B45" s="17">
        <v>680</v>
      </c>
      <c r="C45" s="17"/>
      <c r="D45" s="17">
        <v>651.5</v>
      </c>
      <c r="E45" s="18"/>
      <c r="F45" s="18">
        <f>D45/B45*100</f>
        <v>95.80882352941177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4907.5</v>
      </c>
      <c r="E46" s="10"/>
      <c r="F46" s="10">
        <f>(D46/B46)*100</f>
        <v>78.05789724829012</v>
      </c>
    </row>
    <row r="47" spans="1:6" ht="33.75" customHeight="1">
      <c r="A47" s="27" t="s">
        <v>71</v>
      </c>
      <c r="B47" s="17">
        <v>100</v>
      </c>
      <c r="C47" s="17"/>
      <c r="D47" s="17">
        <v>54.4</v>
      </c>
      <c r="E47" s="19">
        <v>51</v>
      </c>
      <c r="F47" s="18">
        <f>(D47/B47)*100</f>
        <v>54.400000000000006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294</v>
      </c>
      <c r="E49" s="19">
        <v>71</v>
      </c>
      <c r="F49" s="18">
        <f>(D49/B49)*100</f>
        <v>51.041666666666664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852.1</v>
      </c>
      <c r="E52" s="19">
        <v>887.3</v>
      </c>
      <c r="F52" s="18">
        <f t="shared" si="1"/>
        <v>85.03992015968063</v>
      </c>
    </row>
    <row r="53" spans="1:6" ht="27" customHeight="1">
      <c r="A53" s="26" t="s">
        <v>74</v>
      </c>
      <c r="B53" s="17">
        <v>153</v>
      </c>
      <c r="C53" s="17"/>
      <c r="D53" s="17">
        <v>121.5</v>
      </c>
      <c r="E53" s="19">
        <v>347.5</v>
      </c>
      <c r="F53" s="18">
        <f t="shared" si="1"/>
        <v>79.41176470588235</v>
      </c>
    </row>
    <row r="54" spans="1:6" ht="54" customHeight="1">
      <c r="A54" s="27" t="s">
        <v>75</v>
      </c>
      <c r="B54" s="17">
        <v>2248</v>
      </c>
      <c r="C54" s="17"/>
      <c r="D54" s="17">
        <v>2147.8</v>
      </c>
      <c r="E54" s="19">
        <v>87.6</v>
      </c>
      <c r="F54" s="18">
        <f t="shared" si="1"/>
        <v>95.54270462633453</v>
      </c>
    </row>
    <row r="55" spans="1:6" ht="60" customHeight="1">
      <c r="A55" s="26" t="s">
        <v>59</v>
      </c>
      <c r="B55" s="17">
        <v>37</v>
      </c>
      <c r="C55" s="17"/>
      <c r="D55" s="17">
        <v>33.9</v>
      </c>
      <c r="E55" s="19">
        <v>221.8</v>
      </c>
      <c r="F55" s="18">
        <f t="shared" si="1"/>
        <v>91.62162162162161</v>
      </c>
    </row>
    <row r="56" spans="1:6" ht="42" customHeight="1">
      <c r="A56" s="26" t="s">
        <v>76</v>
      </c>
      <c r="B56" s="17">
        <v>125</v>
      </c>
      <c r="C56" s="17"/>
      <c r="D56" s="17">
        <v>78.5</v>
      </c>
      <c r="E56" s="19">
        <v>68.4</v>
      </c>
      <c r="F56" s="18">
        <f t="shared" si="1"/>
        <v>62.8</v>
      </c>
    </row>
    <row r="57" spans="1:6" ht="24.75" customHeight="1">
      <c r="A57" s="26" t="s">
        <v>77</v>
      </c>
      <c r="B57" s="17">
        <v>1924</v>
      </c>
      <c r="C57" s="17"/>
      <c r="D57" s="17">
        <v>1223.3</v>
      </c>
      <c r="E57" s="17">
        <v>3536.16</v>
      </c>
      <c r="F57" s="18">
        <f t="shared" si="1"/>
        <v>63.58108108108108</v>
      </c>
    </row>
    <row r="58" spans="1:6" ht="18" customHeight="1">
      <c r="A58" s="25" t="s">
        <v>78</v>
      </c>
      <c r="B58" s="9">
        <v>514</v>
      </c>
      <c r="C58" s="9"/>
      <c r="D58" s="9">
        <v>402.3</v>
      </c>
      <c r="E58" s="10"/>
      <c r="F58" s="18">
        <f t="shared" si="1"/>
        <v>78.26848249027238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246614.30000000002</v>
      </c>
      <c r="E59" s="10"/>
      <c r="F59" s="10">
        <f t="shared" si="1"/>
        <v>73.4889743131295</v>
      </c>
    </row>
    <row r="60" spans="1:6" ht="15">
      <c r="A60" s="25" t="s">
        <v>32</v>
      </c>
      <c r="B60" s="9">
        <f>B61+B67+B68+B69</f>
        <v>1669321.4000000001</v>
      </c>
      <c r="C60" s="9">
        <f>C61+C67+C68+C69</f>
        <v>0</v>
      </c>
      <c r="D60" s="9">
        <f>D61+D67+D68+D69</f>
        <v>948906.3</v>
      </c>
      <c r="E60" s="10"/>
      <c r="F60" s="10">
        <f t="shared" si="1"/>
        <v>56.84383486607193</v>
      </c>
    </row>
    <row r="61" spans="1:6" ht="24.75" customHeight="1">
      <c r="A61" s="31" t="s">
        <v>79</v>
      </c>
      <c r="B61" s="9">
        <f>B63+B64+B65+B66</f>
        <v>1667679.4000000001</v>
      </c>
      <c r="C61" s="9">
        <f>C63+C64+C65+C66</f>
        <v>0</v>
      </c>
      <c r="D61" s="9">
        <f>D63+D64+D65+D66</f>
        <v>955595.3</v>
      </c>
      <c r="E61" s="10"/>
      <c r="F61" s="10">
        <f t="shared" si="1"/>
        <v>57.30089968131764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307037.9</v>
      </c>
      <c r="E62" s="20">
        <f>E63</f>
        <v>0</v>
      </c>
      <c r="F62" s="20">
        <f>F63</f>
        <v>69.72682720781934</v>
      </c>
    </row>
    <row r="63" spans="1:6" ht="21.75" customHeight="1">
      <c r="A63" s="26" t="s">
        <v>86</v>
      </c>
      <c r="B63" s="16">
        <v>440344</v>
      </c>
      <c r="C63" s="16"/>
      <c r="D63" s="16">
        <v>307037.9</v>
      </c>
      <c r="E63" s="21"/>
      <c r="F63" s="21">
        <f t="shared" si="1"/>
        <v>69.72682720781934</v>
      </c>
    </row>
    <row r="64" spans="1:6" ht="28.5" customHeight="1">
      <c r="A64" s="26" t="s">
        <v>53</v>
      </c>
      <c r="B64" s="16">
        <v>306031.9</v>
      </c>
      <c r="C64" s="16"/>
      <c r="D64" s="16">
        <v>52105.5</v>
      </c>
      <c r="E64" s="21"/>
      <c r="F64" s="21">
        <f t="shared" si="1"/>
        <v>17.02616622646201</v>
      </c>
    </row>
    <row r="65" spans="1:6" ht="21.75" customHeight="1">
      <c r="A65" s="26" t="s">
        <v>81</v>
      </c>
      <c r="B65" s="16">
        <v>910829.7</v>
      </c>
      <c r="C65" s="16"/>
      <c r="D65" s="16">
        <v>587865</v>
      </c>
      <c r="E65" s="21"/>
      <c r="F65" s="21">
        <f t="shared" si="1"/>
        <v>64.54170302088305</v>
      </c>
    </row>
    <row r="66" spans="1:6" ht="15">
      <c r="A66" s="26" t="s">
        <v>34</v>
      </c>
      <c r="B66" s="16">
        <v>10473.8</v>
      </c>
      <c r="C66" s="16"/>
      <c r="D66" s="16">
        <v>8586.9</v>
      </c>
      <c r="E66" s="21"/>
      <c r="F66" s="21">
        <f t="shared" si="1"/>
        <v>81.98457102484295</v>
      </c>
    </row>
    <row r="67" spans="1:6" ht="15">
      <c r="A67" s="26" t="s">
        <v>87</v>
      </c>
      <c r="B67" s="16">
        <v>1642</v>
      </c>
      <c r="C67" s="16"/>
      <c r="D67" s="16">
        <v>1175.4</v>
      </c>
      <c r="E67" s="21"/>
      <c r="F67" s="21">
        <f t="shared" si="1"/>
        <v>71.58343483556638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-7864.4</v>
      </c>
      <c r="E69" s="21"/>
      <c r="F69" s="21"/>
    </row>
    <row r="70" spans="1:6" ht="15">
      <c r="A70" s="25" t="s">
        <v>20</v>
      </c>
      <c r="B70" s="9">
        <f>B59+B60</f>
        <v>2004901.4000000001</v>
      </c>
      <c r="C70" s="9"/>
      <c r="D70" s="9">
        <f>D59+D60</f>
        <v>1195520.6</v>
      </c>
      <c r="E70" s="10"/>
      <c r="F70" s="10">
        <f>D70/B70*100</f>
        <v>59.6298950162836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74107.3</v>
      </c>
      <c r="C72" s="17"/>
      <c r="D72" s="17">
        <v>47841.4</v>
      </c>
      <c r="E72" s="18"/>
      <c r="F72" s="18">
        <f>(D72/B72)*100</f>
        <v>64.55693298770836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7699.8</v>
      </c>
      <c r="E74" s="18"/>
      <c r="F74" s="18">
        <f aca="true" t="shared" si="2" ref="F74:F84">(D74/B74)*100</f>
        <v>65.308441971518</v>
      </c>
    </row>
    <row r="75" spans="1:6" ht="13.5">
      <c r="A75" s="26" t="s">
        <v>31</v>
      </c>
      <c r="B75" s="17">
        <v>135699.6</v>
      </c>
      <c r="C75" s="17"/>
      <c r="D75" s="17">
        <v>81434.3</v>
      </c>
      <c r="E75" s="18"/>
      <c r="F75" s="18">
        <f t="shared" si="2"/>
        <v>60.0107148436694</v>
      </c>
    </row>
    <row r="76" spans="1:6" ht="13.5">
      <c r="A76" s="26" t="s">
        <v>39</v>
      </c>
      <c r="B76" s="17">
        <v>167144.2</v>
      </c>
      <c r="C76" s="17"/>
      <c r="D76" s="17">
        <v>80141.5</v>
      </c>
      <c r="E76" s="18"/>
      <c r="F76" s="18">
        <f t="shared" si="2"/>
        <v>47.94752076350839</v>
      </c>
    </row>
    <row r="77" spans="1:6" ht="13.5">
      <c r="A77" s="26" t="s">
        <v>22</v>
      </c>
      <c r="B77" s="17">
        <v>1015357.7</v>
      </c>
      <c r="C77" s="17"/>
      <c r="D77" s="17">
        <v>552912.2</v>
      </c>
      <c r="E77" s="18"/>
      <c r="F77" s="18">
        <f t="shared" si="2"/>
        <v>54.45491771028082</v>
      </c>
    </row>
    <row r="78" spans="1:6" ht="13.5">
      <c r="A78" s="26" t="s">
        <v>38</v>
      </c>
      <c r="B78" s="17">
        <v>89986.7</v>
      </c>
      <c r="C78" s="17"/>
      <c r="D78" s="17">
        <v>61670.2</v>
      </c>
      <c r="E78" s="18"/>
      <c r="F78" s="18">
        <f t="shared" si="2"/>
        <v>68.53257203564527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301046.5</v>
      </c>
      <c r="E81" s="18"/>
      <c r="F81" s="18">
        <f t="shared" si="2"/>
        <v>63.23673331264978</v>
      </c>
    </row>
    <row r="82" spans="1:6" ht="13.5">
      <c r="A82" s="26" t="s">
        <v>46</v>
      </c>
      <c r="B82" s="17">
        <v>33963.9</v>
      </c>
      <c r="C82" s="17"/>
      <c r="D82" s="17">
        <v>23200.5</v>
      </c>
      <c r="E82" s="18"/>
      <c r="F82" s="18">
        <f t="shared" si="2"/>
        <v>68.30929310238223</v>
      </c>
    </row>
    <row r="83" spans="1:6" ht="13.5">
      <c r="A83" s="26" t="s">
        <v>47</v>
      </c>
      <c r="B83" s="17">
        <v>9664.7</v>
      </c>
      <c r="C83" s="17"/>
      <c r="D83" s="17">
        <v>6202.7</v>
      </c>
      <c r="E83" s="18"/>
      <c r="F83" s="18">
        <f t="shared" si="2"/>
        <v>64.17891915941519</v>
      </c>
    </row>
    <row r="84" spans="1:6" ht="13.5">
      <c r="A84" s="26" t="s">
        <v>48</v>
      </c>
      <c r="B84" s="17">
        <v>26</v>
      </c>
      <c r="C84" s="17"/>
      <c r="D84" s="17">
        <v>15.6</v>
      </c>
      <c r="E84" s="18"/>
      <c r="F84" s="18">
        <f t="shared" si="2"/>
        <v>60</v>
      </c>
    </row>
    <row r="85" spans="1:7" ht="15">
      <c r="A85" s="25" t="s">
        <v>24</v>
      </c>
      <c r="B85" s="9">
        <f>SUM(B72:B84)</f>
        <v>2014056.5999999999</v>
      </c>
      <c r="C85" s="9">
        <f>SUM(C72:C84)</f>
        <v>0</v>
      </c>
      <c r="D85" s="9">
        <f>SUM(D72:D84)</f>
        <v>1162254.2</v>
      </c>
      <c r="E85" s="10">
        <f>SUM(E72:E84)</f>
        <v>0</v>
      </c>
      <c r="F85" s="10">
        <f>D85/B85*100</f>
        <v>57.707126999310745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-33266.40000000014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-6672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-6672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-6672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-26594.40000000014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112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113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168431.3</v>
      </c>
      <c r="E7" s="10"/>
      <c r="F7" s="11">
        <f aca="true" t="shared" si="0" ref="F7:F17">(D7/B7)*100</f>
        <v>79.75571065989847</v>
      </c>
    </row>
    <row r="8" spans="1:6" ht="60" customHeight="1">
      <c r="A8" s="26" t="s">
        <v>50</v>
      </c>
      <c r="B8" s="12">
        <v>209304</v>
      </c>
      <c r="C8" s="12"/>
      <c r="D8" s="12">
        <v>166811.7</v>
      </c>
      <c r="E8" s="13"/>
      <c r="F8" s="13">
        <f t="shared" si="0"/>
        <v>79.69828574704736</v>
      </c>
    </row>
    <row r="9" spans="1:6" ht="93" customHeight="1">
      <c r="A9" s="26" t="s">
        <v>40</v>
      </c>
      <c r="B9" s="12">
        <v>106</v>
      </c>
      <c r="C9" s="12"/>
      <c r="D9" s="12">
        <v>70.5</v>
      </c>
      <c r="E9" s="13"/>
      <c r="F9" s="13">
        <f t="shared" si="0"/>
        <v>66.50943396226415</v>
      </c>
    </row>
    <row r="10" spans="1:6" ht="36.75" customHeight="1">
      <c r="A10" s="26" t="s">
        <v>41</v>
      </c>
      <c r="B10" s="12">
        <v>1674</v>
      </c>
      <c r="C10" s="12"/>
      <c r="D10" s="12">
        <v>1621.5</v>
      </c>
      <c r="E10" s="13"/>
      <c r="F10" s="13">
        <f t="shared" si="0"/>
        <v>96.86379928315412</v>
      </c>
    </row>
    <row r="11" spans="1:6" ht="72">
      <c r="A11" s="26" t="s">
        <v>58</v>
      </c>
      <c r="B11" s="12">
        <v>100</v>
      </c>
      <c r="C11" s="12"/>
      <c r="D11" s="12">
        <v>22.3</v>
      </c>
      <c r="E11" s="13"/>
      <c r="F11" s="13">
        <f t="shared" si="0"/>
        <v>22.3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6749.599999999999</v>
      </c>
      <c r="E13" s="15"/>
      <c r="F13" s="15">
        <f t="shared" si="0"/>
        <v>81.25195618153363</v>
      </c>
    </row>
    <row r="14" spans="1:6" ht="48">
      <c r="A14" s="26" t="s">
        <v>2</v>
      </c>
      <c r="B14" s="12">
        <v>3253</v>
      </c>
      <c r="C14" s="12"/>
      <c r="D14" s="12">
        <v>3055.4</v>
      </c>
      <c r="E14" s="13"/>
      <c r="F14" s="13">
        <f t="shared" si="0"/>
        <v>93.92560713187827</v>
      </c>
    </row>
    <row r="15" spans="1:6" ht="74.25" customHeight="1">
      <c r="A15" s="26" t="s">
        <v>3</v>
      </c>
      <c r="B15" s="12">
        <v>26</v>
      </c>
      <c r="C15" s="12"/>
      <c r="D15" s="12">
        <v>23.2</v>
      </c>
      <c r="E15" s="13"/>
      <c r="F15" s="13">
        <f t="shared" si="0"/>
        <v>89.23076923076923</v>
      </c>
    </row>
    <row r="16" spans="1:6" ht="48">
      <c r="A16" s="26" t="s">
        <v>57</v>
      </c>
      <c r="B16" s="12">
        <v>5577</v>
      </c>
      <c r="C16" s="12"/>
      <c r="D16" s="12">
        <v>4187.7</v>
      </c>
      <c r="E16" s="13"/>
      <c r="F16" s="13">
        <f t="shared" si="0"/>
        <v>75.08875739644971</v>
      </c>
    </row>
    <row r="17" spans="1:6" ht="48">
      <c r="A17" s="26" t="s">
        <v>4</v>
      </c>
      <c r="B17" s="12">
        <v>-549</v>
      </c>
      <c r="C17" s="12"/>
      <c r="D17" s="12">
        <v>-516.7</v>
      </c>
      <c r="E17" s="13"/>
      <c r="F17" s="13">
        <f t="shared" si="0"/>
        <v>94.11657559198544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26549.6</v>
      </c>
      <c r="E18" s="10"/>
      <c r="F18" s="11">
        <f>(D18/B18)*100</f>
        <v>75.5688384140267</v>
      </c>
    </row>
    <row r="19" spans="1:6" ht="24">
      <c r="A19" s="26" t="s">
        <v>88</v>
      </c>
      <c r="B19" s="12">
        <v>11972</v>
      </c>
      <c r="C19" s="12"/>
      <c r="D19" s="12">
        <v>11121.9</v>
      </c>
      <c r="E19" s="10"/>
      <c r="F19" s="18">
        <f>D19/B19*100</f>
        <v>92.89926495155362</v>
      </c>
    </row>
    <row r="20" spans="1:6" ht="24">
      <c r="A20" s="26" t="s">
        <v>26</v>
      </c>
      <c r="B20" s="12">
        <v>22980</v>
      </c>
      <c r="C20" s="12"/>
      <c r="D20" s="12">
        <v>15298.1</v>
      </c>
      <c r="E20" s="13"/>
      <c r="F20" s="13">
        <f>(D20/B20)*100</f>
        <v>66.57136640557006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140.2</v>
      </c>
      <c r="E22" s="13"/>
      <c r="F22" s="13">
        <f>(D22/B22)*100</f>
        <v>92.84768211920529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14752.800000000001</v>
      </c>
      <c r="E23" s="10"/>
      <c r="F23" s="10">
        <f>(D23/B23)*100</f>
        <v>58.033908972896434</v>
      </c>
    </row>
    <row r="24" spans="1:6" ht="15" customHeight="1">
      <c r="A24" s="26" t="s">
        <v>61</v>
      </c>
      <c r="B24" s="12">
        <v>3325</v>
      </c>
      <c r="C24" s="12"/>
      <c r="D24" s="12">
        <v>1741.6</v>
      </c>
      <c r="E24" s="13"/>
      <c r="F24" s="13">
        <f>(D24/B24)*100</f>
        <v>52.378947368421045</v>
      </c>
    </row>
    <row r="25" spans="1:6" ht="12.75">
      <c r="A25" s="26" t="s">
        <v>5</v>
      </c>
      <c r="B25" s="12">
        <v>1428</v>
      </c>
      <c r="C25" s="12"/>
      <c r="D25" s="12">
        <v>615.2</v>
      </c>
      <c r="E25" s="13"/>
      <c r="F25" s="13">
        <f>(D25/B25)*100</f>
        <v>43.0812324929972</v>
      </c>
    </row>
    <row r="26" spans="1:6" ht="13.5" customHeight="1">
      <c r="A26" s="27" t="s">
        <v>18</v>
      </c>
      <c r="B26" s="12">
        <v>20668</v>
      </c>
      <c r="C26" s="12"/>
      <c r="D26" s="12">
        <v>12396</v>
      </c>
      <c r="E26" s="13"/>
      <c r="F26" s="13">
        <f>(D26/B26)*100</f>
        <v>59.97677569189085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8404.400000000001</v>
      </c>
      <c r="E27" s="10">
        <f>E28+E30</f>
        <v>0</v>
      </c>
      <c r="F27" s="10">
        <f>F28</f>
        <v>87.03703703703704</v>
      </c>
    </row>
    <row r="28" spans="1:6" ht="42" customHeight="1">
      <c r="A28" s="28" t="s">
        <v>62</v>
      </c>
      <c r="B28" s="12">
        <v>6210</v>
      </c>
      <c r="C28" s="12"/>
      <c r="D28" s="12">
        <v>5405</v>
      </c>
      <c r="E28" s="13"/>
      <c r="F28" s="13">
        <f>(D28/B28)*100</f>
        <v>87.03703703703704</v>
      </c>
    </row>
    <row r="29" spans="1:6" ht="59.25" customHeight="1">
      <c r="A29" s="26" t="s">
        <v>98</v>
      </c>
      <c r="B29" s="12">
        <v>7</v>
      </c>
      <c r="C29" s="12"/>
      <c r="D29" s="12">
        <v>4.2</v>
      </c>
      <c r="E29" s="13"/>
      <c r="F29" s="13">
        <f>(D29/B29)*100</f>
        <v>60</v>
      </c>
    </row>
    <row r="30" spans="1:6" ht="48.75" customHeight="1">
      <c r="A30" s="28" t="s">
        <v>85</v>
      </c>
      <c r="B30" s="12">
        <v>3873</v>
      </c>
      <c r="C30" s="12"/>
      <c r="D30" s="12">
        <v>2995.2</v>
      </c>
      <c r="E30" s="13"/>
      <c r="F30" s="13">
        <f>(D30/B30)*100</f>
        <v>77.33539891556931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18291.7</v>
      </c>
      <c r="E33" s="10"/>
      <c r="F33" s="10">
        <f>(D33/B33)*100</f>
        <v>74.81267893660531</v>
      </c>
    </row>
    <row r="34" spans="1:6" ht="69.75" customHeight="1">
      <c r="A34" s="26" t="s">
        <v>43</v>
      </c>
      <c r="B34" s="12">
        <v>23115</v>
      </c>
      <c r="C34" s="12"/>
      <c r="D34" s="12">
        <v>17242.8</v>
      </c>
      <c r="E34" s="13"/>
      <c r="F34" s="13">
        <f>(D34/B34)*100</f>
        <v>74.59571706683971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1048.9</v>
      </c>
      <c r="E36" s="13"/>
      <c r="F36" s="13">
        <f>D36/B36*100</f>
        <v>78.56928838951312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1506.4</v>
      </c>
      <c r="E37" s="10"/>
      <c r="F37" s="10">
        <f>(D37/B37)*100</f>
        <v>81.20754716981132</v>
      </c>
    </row>
    <row r="38" spans="1:6" ht="12.75" customHeight="1">
      <c r="A38" s="26" t="s">
        <v>49</v>
      </c>
      <c r="B38" s="12">
        <v>1855</v>
      </c>
      <c r="C38" s="12"/>
      <c r="D38" s="12">
        <v>1506.4</v>
      </c>
      <c r="E38" s="13"/>
      <c r="F38" s="13">
        <f>(D38/B38)*100</f>
        <v>81.20754716981132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19014.5</v>
      </c>
      <c r="E39" s="10"/>
      <c r="F39" s="10">
        <f>D39/B39*100</f>
        <v>187.55671730124286</v>
      </c>
    </row>
    <row r="40" spans="1:6" ht="18" customHeight="1">
      <c r="A40" s="27" t="s">
        <v>66</v>
      </c>
      <c r="B40" s="17">
        <v>27</v>
      </c>
      <c r="C40" s="17"/>
      <c r="D40" s="17">
        <v>27</v>
      </c>
      <c r="E40" s="18"/>
      <c r="F40" s="18">
        <f>D40/B40*100</f>
        <v>100</v>
      </c>
    </row>
    <row r="41" spans="1:6" ht="15" customHeight="1">
      <c r="A41" s="26" t="s">
        <v>67</v>
      </c>
      <c r="B41" s="17">
        <v>10111</v>
      </c>
      <c r="C41" s="17"/>
      <c r="D41" s="17">
        <v>18987.5</v>
      </c>
      <c r="E41" s="18"/>
      <c r="F41" s="18">
        <f>D41/B41*100</f>
        <v>187.79052517060626</v>
      </c>
    </row>
    <row r="42" spans="1:6" ht="24">
      <c r="A42" s="25" t="s">
        <v>35</v>
      </c>
      <c r="B42" s="9">
        <f>B43+B44+B45</f>
        <v>2201</v>
      </c>
      <c r="C42" s="9"/>
      <c r="D42" s="9">
        <f>D43+D44+D45</f>
        <v>1846.9</v>
      </c>
      <c r="E42" s="10"/>
      <c r="F42" s="10">
        <f>(D42/B42)*100</f>
        <v>83.9118582462517</v>
      </c>
    </row>
    <row r="43" spans="1:6" ht="21" customHeight="1">
      <c r="A43" s="26" t="s">
        <v>68</v>
      </c>
      <c r="B43" s="17">
        <v>994</v>
      </c>
      <c r="C43" s="17"/>
      <c r="D43" s="17">
        <v>765.7</v>
      </c>
      <c r="E43" s="18"/>
      <c r="F43" s="18">
        <f>D43/B43*100</f>
        <v>77.03219315895373</v>
      </c>
    </row>
    <row r="44" spans="1:6" ht="74.25" customHeight="1">
      <c r="A44" s="30" t="s">
        <v>69</v>
      </c>
      <c r="B44" s="17">
        <v>227</v>
      </c>
      <c r="C44" s="17"/>
      <c r="D44" s="17">
        <v>133.7</v>
      </c>
      <c r="E44" s="18"/>
      <c r="F44" s="18">
        <f>D44/B44*100</f>
        <v>58.89867841409691</v>
      </c>
    </row>
    <row r="45" spans="1:6" ht="30" customHeight="1">
      <c r="A45" s="26" t="s">
        <v>70</v>
      </c>
      <c r="B45" s="17">
        <v>980</v>
      </c>
      <c r="C45" s="17"/>
      <c r="D45" s="17">
        <v>947.5</v>
      </c>
      <c r="E45" s="18"/>
      <c r="F45" s="18">
        <f>D45/B45*100</f>
        <v>96.68367346938776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5211.2</v>
      </c>
      <c r="E46" s="10"/>
      <c r="F46" s="10">
        <f>(D46/B46)*100</f>
        <v>82.88850007952918</v>
      </c>
    </row>
    <row r="47" spans="1:6" ht="33.75" customHeight="1">
      <c r="A47" s="27" t="s">
        <v>71</v>
      </c>
      <c r="B47" s="17">
        <v>70</v>
      </c>
      <c r="C47" s="17"/>
      <c r="D47" s="17">
        <v>59.5</v>
      </c>
      <c r="E47" s="19">
        <v>51</v>
      </c>
      <c r="F47" s="18">
        <f>(D47/B47)*100</f>
        <v>85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314</v>
      </c>
      <c r="E49" s="19">
        <v>71</v>
      </c>
      <c r="F49" s="18">
        <f>(D49/B49)*100</f>
        <v>54.513888888888886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984.5</v>
      </c>
      <c r="E52" s="19">
        <v>887.3</v>
      </c>
      <c r="F52" s="18">
        <f t="shared" si="1"/>
        <v>98.25349301397206</v>
      </c>
    </row>
    <row r="53" spans="1:6" ht="27" customHeight="1">
      <c r="A53" s="26" t="s">
        <v>74</v>
      </c>
      <c r="B53" s="17">
        <v>153</v>
      </c>
      <c r="C53" s="17"/>
      <c r="D53" s="17">
        <v>126.5</v>
      </c>
      <c r="E53" s="19">
        <v>347.5</v>
      </c>
      <c r="F53" s="18">
        <f t="shared" si="1"/>
        <v>82.6797385620915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34.2</v>
      </c>
      <c r="E55" s="19">
        <v>221.8</v>
      </c>
      <c r="F55" s="18">
        <f t="shared" si="1"/>
        <v>92.43243243243245</v>
      </c>
    </row>
    <row r="56" spans="1:6" ht="42" customHeight="1">
      <c r="A56" s="26" t="s">
        <v>76</v>
      </c>
      <c r="B56" s="17">
        <v>125</v>
      </c>
      <c r="C56" s="17"/>
      <c r="D56" s="17">
        <v>83.2</v>
      </c>
      <c r="E56" s="19">
        <v>68.4</v>
      </c>
      <c r="F56" s="18">
        <f t="shared" si="1"/>
        <v>66.56</v>
      </c>
    </row>
    <row r="57" spans="1:6" ht="24.75" customHeight="1">
      <c r="A57" s="26" t="s">
        <v>77</v>
      </c>
      <c r="B57" s="17">
        <v>1924</v>
      </c>
      <c r="C57" s="17"/>
      <c r="D57" s="17">
        <v>1329.2</v>
      </c>
      <c r="E57" s="17">
        <v>3536.16</v>
      </c>
      <c r="F57" s="18">
        <f t="shared" si="1"/>
        <v>69.0852390852391</v>
      </c>
    </row>
    <row r="58" spans="1:6" ht="18" customHeight="1">
      <c r="A58" s="25" t="s">
        <v>78</v>
      </c>
      <c r="B58" s="9">
        <v>514</v>
      </c>
      <c r="C58" s="9"/>
      <c r="D58" s="9">
        <v>441.5</v>
      </c>
      <c r="E58" s="10"/>
      <c r="F58" s="18">
        <f t="shared" si="1"/>
        <v>85.89494163424123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271199.9</v>
      </c>
      <c r="E59" s="10"/>
      <c r="F59" s="10">
        <f t="shared" si="1"/>
        <v>80.81527504618869</v>
      </c>
    </row>
    <row r="60" spans="1:6" ht="15">
      <c r="A60" s="25" t="s">
        <v>32</v>
      </c>
      <c r="B60" s="9">
        <f>B61+B67+B68+B69</f>
        <v>1683613.5</v>
      </c>
      <c r="C60" s="9">
        <f>C61+C67+C68+C69</f>
        <v>0</v>
      </c>
      <c r="D60" s="9">
        <f>D61+D67+D68+D69</f>
        <v>1070272.4000000001</v>
      </c>
      <c r="E60" s="10"/>
      <c r="F60" s="10">
        <f t="shared" si="1"/>
        <v>63.56995830693922</v>
      </c>
    </row>
    <row r="61" spans="1:6" ht="24.75" customHeight="1">
      <c r="A61" s="31" t="s">
        <v>79</v>
      </c>
      <c r="B61" s="9">
        <f>B63+B64+B65+B66</f>
        <v>1682269</v>
      </c>
      <c r="C61" s="9">
        <f>C63+C64+C65+C66</f>
        <v>0</v>
      </c>
      <c r="D61" s="9">
        <f>D63+D64+D65+D66</f>
        <v>1076867.9000000001</v>
      </c>
      <c r="E61" s="10"/>
      <c r="F61" s="10">
        <f t="shared" si="1"/>
        <v>64.01282434616581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335838</v>
      </c>
      <c r="E62" s="20">
        <f>E63</f>
        <v>0</v>
      </c>
      <c r="F62" s="20">
        <f>F63</f>
        <v>76.26719110513599</v>
      </c>
    </row>
    <row r="63" spans="1:6" ht="21.75" customHeight="1">
      <c r="A63" s="26" t="s">
        <v>86</v>
      </c>
      <c r="B63" s="16">
        <v>440344</v>
      </c>
      <c r="C63" s="16"/>
      <c r="D63" s="16">
        <v>335838</v>
      </c>
      <c r="E63" s="21"/>
      <c r="F63" s="21">
        <f t="shared" si="1"/>
        <v>76.26719110513599</v>
      </c>
    </row>
    <row r="64" spans="1:6" ht="28.5" customHeight="1">
      <c r="A64" s="26" t="s">
        <v>53</v>
      </c>
      <c r="B64" s="16">
        <v>320593</v>
      </c>
      <c r="C64" s="16"/>
      <c r="D64" s="16">
        <v>83986.4</v>
      </c>
      <c r="E64" s="21"/>
      <c r="F64" s="21">
        <f t="shared" si="1"/>
        <v>26.197203307620565</v>
      </c>
    </row>
    <row r="65" spans="1:6" ht="21.75" customHeight="1">
      <c r="A65" s="26" t="s">
        <v>81</v>
      </c>
      <c r="B65" s="16">
        <v>910858.2</v>
      </c>
      <c r="C65" s="16"/>
      <c r="D65" s="16">
        <v>647149.8</v>
      </c>
      <c r="E65" s="21"/>
      <c r="F65" s="21">
        <f t="shared" si="1"/>
        <v>71.04835856997282</v>
      </c>
    </row>
    <row r="66" spans="1:6" ht="15">
      <c r="A66" s="26" t="s">
        <v>34</v>
      </c>
      <c r="B66" s="16">
        <v>10473.8</v>
      </c>
      <c r="C66" s="16"/>
      <c r="D66" s="16">
        <v>9893.7</v>
      </c>
      <c r="E66" s="21"/>
      <c r="F66" s="21">
        <f t="shared" si="1"/>
        <v>94.46141801447423</v>
      </c>
    </row>
    <row r="67" spans="1:6" ht="15">
      <c r="A67" s="26" t="s">
        <v>87</v>
      </c>
      <c r="B67" s="16">
        <v>1344.5</v>
      </c>
      <c r="C67" s="16"/>
      <c r="D67" s="16">
        <v>1274.4</v>
      </c>
      <c r="E67" s="21"/>
      <c r="F67" s="21">
        <f t="shared" si="1"/>
        <v>94.78616586091485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-7869.9</v>
      </c>
      <c r="E69" s="21"/>
      <c r="F69" s="21"/>
    </row>
    <row r="70" spans="1:6" ht="15">
      <c r="A70" s="25" t="s">
        <v>20</v>
      </c>
      <c r="B70" s="9">
        <f>B59+B60</f>
        <v>2019193.5</v>
      </c>
      <c r="C70" s="9"/>
      <c r="D70" s="9">
        <f>D59+D60</f>
        <v>1341472.3000000003</v>
      </c>
      <c r="E70" s="10"/>
      <c r="F70" s="10">
        <f>D70/B70*100</f>
        <v>66.43604488623801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73987</v>
      </c>
      <c r="C72" s="17"/>
      <c r="D72" s="17">
        <v>54183.7</v>
      </c>
      <c r="E72" s="18"/>
      <c r="F72" s="18">
        <f>(D72/B72)*100</f>
        <v>73.23408166299484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8543.5</v>
      </c>
      <c r="E74" s="18"/>
      <c r="F74" s="18">
        <f aca="true" t="shared" si="2" ref="F74:F84">(D74/B74)*100</f>
        <v>72.4645671294922</v>
      </c>
    </row>
    <row r="75" spans="1:6" ht="13.5">
      <c r="A75" s="26" t="s">
        <v>31</v>
      </c>
      <c r="B75" s="17">
        <v>151774.1</v>
      </c>
      <c r="C75" s="17"/>
      <c r="D75" s="17">
        <v>98246.5</v>
      </c>
      <c r="E75" s="18"/>
      <c r="F75" s="18">
        <f t="shared" si="2"/>
        <v>64.73205902719897</v>
      </c>
    </row>
    <row r="76" spans="1:6" ht="13.5">
      <c r="A76" s="26" t="s">
        <v>39</v>
      </c>
      <c r="B76" s="17">
        <v>165768.7</v>
      </c>
      <c r="C76" s="17"/>
      <c r="D76" s="17">
        <v>94526.6</v>
      </c>
      <c r="E76" s="18"/>
      <c r="F76" s="18">
        <f t="shared" si="2"/>
        <v>57.02318954060688</v>
      </c>
    </row>
    <row r="77" spans="1:6" ht="13.5">
      <c r="A77" s="26" t="s">
        <v>22</v>
      </c>
      <c r="B77" s="17">
        <v>1015042.7</v>
      </c>
      <c r="C77" s="17"/>
      <c r="D77" s="17">
        <v>616921.3</v>
      </c>
      <c r="E77" s="18"/>
      <c r="F77" s="18">
        <f t="shared" si="2"/>
        <v>60.77786678333828</v>
      </c>
    </row>
    <row r="78" spans="1:6" ht="13.5">
      <c r="A78" s="26" t="s">
        <v>38</v>
      </c>
      <c r="B78" s="17">
        <v>89986.7</v>
      </c>
      <c r="C78" s="17"/>
      <c r="D78" s="17">
        <v>68251.8</v>
      </c>
      <c r="E78" s="18"/>
      <c r="F78" s="18">
        <f t="shared" si="2"/>
        <v>75.84654176672775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476091.1</v>
      </c>
      <c r="C81" s="17"/>
      <c r="D81" s="17">
        <v>335387.8</v>
      </c>
      <c r="E81" s="18"/>
      <c r="F81" s="18">
        <f t="shared" si="2"/>
        <v>70.4461394048324</v>
      </c>
    </row>
    <row r="82" spans="1:6" ht="13.5">
      <c r="A82" s="26" t="s">
        <v>46</v>
      </c>
      <c r="B82" s="17">
        <v>33963.9</v>
      </c>
      <c r="C82" s="17"/>
      <c r="D82" s="17">
        <v>25349.1</v>
      </c>
      <c r="E82" s="18"/>
      <c r="F82" s="18">
        <f t="shared" si="2"/>
        <v>74.6354217271868</v>
      </c>
    </row>
    <row r="83" spans="1:6" ht="13.5">
      <c r="A83" s="26" t="s">
        <v>47</v>
      </c>
      <c r="B83" s="17">
        <v>9664.7</v>
      </c>
      <c r="C83" s="17"/>
      <c r="D83" s="17">
        <v>7201.8</v>
      </c>
      <c r="E83" s="18"/>
      <c r="F83" s="18">
        <f t="shared" si="2"/>
        <v>74.51653957184392</v>
      </c>
    </row>
    <row r="84" spans="1:6" ht="13.5">
      <c r="A84" s="26" t="s">
        <v>48</v>
      </c>
      <c r="B84" s="17">
        <v>26</v>
      </c>
      <c r="C84" s="17"/>
      <c r="D84" s="17">
        <v>17.6</v>
      </c>
      <c r="E84" s="18"/>
      <c r="F84" s="18">
        <f t="shared" si="2"/>
        <v>67.6923076923077</v>
      </c>
    </row>
    <row r="85" spans="1:7" ht="15">
      <c r="A85" s="25" t="s">
        <v>24</v>
      </c>
      <c r="B85" s="9">
        <f>SUM(B72:B84)</f>
        <v>2028348.6999999995</v>
      </c>
      <c r="C85" s="9">
        <f>SUM(C72:C84)</f>
        <v>0</v>
      </c>
      <c r="D85" s="9">
        <f>SUM(D72:D84)</f>
        <v>1308719.2000000004</v>
      </c>
      <c r="E85" s="10">
        <f>SUM(E72:E84)</f>
        <v>0</v>
      </c>
      <c r="F85" s="10">
        <f>D85/B85*100</f>
        <v>64.52141093885882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9155.199999999488</v>
      </c>
      <c r="C87" s="55"/>
      <c r="D87" s="54">
        <f>D85-D70</f>
        <v>-32753.09999999986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-5.129550117999315E-10</v>
      </c>
      <c r="C96" s="59"/>
      <c r="D96" s="47">
        <f>D87-D88</f>
        <v>-25247.09999999986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2020-10-09T04:15:42Z</cp:lastPrinted>
  <dcterms:created xsi:type="dcterms:W3CDTF">2003-03-12T05:17:54Z</dcterms:created>
  <dcterms:modified xsi:type="dcterms:W3CDTF">2022-06-08T02:26:24Z</dcterms:modified>
  <cp:category/>
  <cp:version/>
  <cp:contentType/>
  <cp:contentStatus/>
</cp:coreProperties>
</file>